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3"/>
  </bookViews>
  <sheets>
    <sheet name="тариф 1" sheetId="1" r:id="rId1"/>
    <sheet name="тариф 2" sheetId="2" r:id="rId2"/>
    <sheet name="тариф 3" sheetId="3" r:id="rId3"/>
    <sheet name="тариф 4" sheetId="4" r:id="rId4"/>
    <sheet name="тариф 5" sheetId="5" r:id="rId5"/>
    <sheet name="тариф 6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<sst xmlns="http://schemas.openxmlformats.org/spreadsheetml/2006/main" count="289" uniqueCount="184">
  <si>
    <t>ПЕРЕЧЕНЬ</t>
  </si>
  <si>
    <t>работ и услуг по содержанию и ремонту общего имущества собственников помещений в многоквартирном доме, Иркутский район, р. П. Маркова, м-он Березовый, дом  94, 95, 96, 97, 98, 99, 100, 101, 102, 103, 112, 113</t>
  </si>
  <si>
    <t xml:space="preserve">Наименование работ и услуг </t>
  </si>
  <si>
    <t>Периодичность выполнения работ и услуг</t>
  </si>
  <si>
    <t>Стоимость 1м2 общей площади (рублей  в месяц)</t>
  </si>
  <si>
    <t>Работы необходимые для надлежащего содержания несущих конструкций(фундаментов, стен, колонн и столбов, перекрытий и покрытий, балок ригелей, лестниц, несущих элементов крыш) и несущих конструкций (перегородок, внутренней отделки, полов) многоквартирных домов</t>
  </si>
  <si>
    <t>Работы выполняемые в отношении всех видов фундаментов</t>
  </si>
  <si>
    <t>Плановые осмотры с устранением мелких неисправностей – 1 раз вгод. Ремонт по мере необходимости</t>
  </si>
  <si>
    <t>Работы выполняемые в зданиях с подвалами</t>
  </si>
  <si>
    <t>Работы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</si>
  <si>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</si>
  <si>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</si>
  <si>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</si>
  <si>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</si>
  <si>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</si>
  <si>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</si>
  <si>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</si>
  <si>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 xml:space="preserve">Работы, выполняемые в целях надлежащего содержания внутренней отделки многкартирных домов, - проверка состояния внутренней отделки. При наличии угрозы обрушения отделочных слоев или нарушения  защитных свойств отделки по отношению к несущим конструкциям и инженерному оборудованию –устранение выявленных нарушений </t>
  </si>
  <si>
    <t xml:space="preserve">Работы, выполняемые в целях надлежащего содержания полов помещений, относящихся к общему имуществу в многоквартирном доме: проверка состояния основания, поверхностного слоя </t>
  </si>
  <si>
    <t>Работы выполняемые в целях надлежащего содержания оконных и дверных заполнений помещений, относящихся к общему имуществу  в многоквартирном доме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</si>
  <si>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</si>
  <si>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Работы, выполняемые в целях надлежащего содержания систем вентиляции многоквартирных домов</t>
  </si>
  <si>
    <t>Плановые осмотры с устранением мелких неисправностей – ежемесячно. Ремонт по мере необходимости</t>
  </si>
  <si>
    <t>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</si>
  <si>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</si>
  <si>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Общие работы, выполняемые для надлежащего содержания систем теплоснабжения (отопление  и горячее водоснабжение) в многоквартирных домах</t>
  </si>
  <si>
    <t>Общие работы, выполняемые для надлежащего содержания систем электрооборудования, радио- и телекоммуникационного оборудования в многоквартирных домах</t>
  </si>
  <si>
    <t xml:space="preserve">Работы и услуги по  содержанию  иного общего имущества в многоквартирном  доме </t>
  </si>
  <si>
    <t>Работы по содержанию помещений входящих в состав общего имущества в многоквартирном доме</t>
  </si>
  <si>
    <t>согласно графика</t>
  </si>
  <si>
    <t xml:space="preserve"> Работы по содержанию земельного участка, на котором расположен многоквартирный жилой дом. С элементами озеленения и благоустройства, иными объектами, предназначенными для обслуживания и эксплуатации этого дома этого дома (далее придомовая территория), холодный период года</t>
  </si>
  <si>
    <t>Работы по содержанию придомовой территории в теплый период года</t>
  </si>
  <si>
    <t xml:space="preserve"> Работы по обеспечению вывоза бытовых отходов, в том числе откачке жидких бытовых отходов</t>
  </si>
  <si>
    <t>ежедневно</t>
  </si>
  <si>
    <t xml:space="preserve"> Работы по обеспечению требований пожарной безопасности  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противопожарной защиты, противодымной защиты</t>
  </si>
  <si>
    <t>ежемесячно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</si>
  <si>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</si>
  <si>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круглосуточно</t>
  </si>
  <si>
    <t>итого</t>
  </si>
  <si>
    <t>№ п/п</t>
  </si>
  <si>
    <t>Наименование  работ (услуг) по  содержанию</t>
  </si>
  <si>
    <t>Периодичность</t>
  </si>
  <si>
    <t>Тариф, руб./м.кв</t>
  </si>
  <si>
    <t>Услуги банка за сбор денежных средств</t>
  </si>
  <si>
    <t>Вывоз твердо-бытовых отходов</t>
  </si>
  <si>
    <t>Аварийная служба</t>
  </si>
  <si>
    <t xml:space="preserve">Уборка лестничных клеток </t>
  </si>
  <si>
    <t>1 дн/нед.</t>
  </si>
  <si>
    <t xml:space="preserve">Уборка придомовой территории </t>
  </si>
  <si>
    <t>6 дн/нед.</t>
  </si>
  <si>
    <t>Освещение мест общего пользования</t>
  </si>
  <si>
    <t>Обслуживание электросетей</t>
  </si>
  <si>
    <t>5 дн/нед.</t>
  </si>
  <si>
    <t>Дезинсексия и дератизация</t>
  </si>
  <si>
    <t>1 раз в год</t>
  </si>
  <si>
    <t>Услуги охраны тепловых узлов</t>
  </si>
  <si>
    <t>Паспортно - регистрационная служба</t>
  </si>
  <si>
    <t>Расходы по управлению МКД</t>
  </si>
  <si>
    <t>Содержание инженерного оборудования и конструктивных элементов дома, в.т.ч.:</t>
  </si>
  <si>
    <t>а) Работы, выполняемые при подготовке жилых  зданий к эксплуатации в весеннее - летний  период</t>
  </si>
  <si>
    <t>б) Работы, выполняемые при подготовке жилых  зданий к  эксплуатации в осенне - зимний период</t>
  </si>
  <si>
    <t>в)  Устранение  незначительных  неисправностей  в  системах:  водопровода  и канализации, центрального отопления и горячего  водоснабжения.</t>
  </si>
  <si>
    <t>Итого</t>
  </si>
  <si>
    <t>Стоимость текущего ремонта общего имущества собственников многоквартирного дома</t>
  </si>
  <si>
    <t>Статьи  ремонта</t>
  </si>
  <si>
    <t>Ремонт ВДИО</t>
  </si>
  <si>
    <t>Ремонт КЭЗ</t>
  </si>
  <si>
    <t>Наименование  работ (услуг) по  содержанию МКД</t>
  </si>
  <si>
    <t>Вывоз твердо-бытовых отходов в том числе вывоз крупногабаритного мусора</t>
  </si>
  <si>
    <t>Содержание инженерного оборудования и конструктивных элементов дома, в.т.ч. подготовка дома к работе в осенне-зимних и весенне-летних  условиях</t>
  </si>
  <si>
    <t>вознаграждение управляющей компании</t>
  </si>
  <si>
    <t>работ и услуг по содержанию и ремонту общего имущества собственников помещений в многоквартирном доме, Иркутский район, р. П. Маркова, м-он Березовый, дом   113 а-121</t>
  </si>
  <si>
    <t>работ и услуг по содержанию и ремонту общего имущества собственников помещений в многоквартирном доме, Иркутский район, р. П. Маркова, м-он Березовый, дом  1-34, 49-61, 63-73</t>
  </si>
  <si>
    <t>№</t>
  </si>
  <si>
    <t>ед.изм.</t>
  </si>
  <si>
    <t>Стоимость</t>
  </si>
  <si>
    <t>руб.</t>
  </si>
  <si>
    <t>Аварийно-диспетчерское сопровожд.</t>
  </si>
  <si>
    <t>составление энергопаспорта</t>
  </si>
  <si>
    <t>Вывоз ТБО</t>
  </si>
  <si>
    <t>Электрика</t>
  </si>
  <si>
    <t>в рабочие дни</t>
  </si>
  <si>
    <t>Содержание придомовой территории</t>
  </si>
  <si>
    <t>по графику</t>
  </si>
  <si>
    <t>Уборка лестничных клеток</t>
  </si>
  <si>
    <t>Дезинсекция и дератизация</t>
  </si>
  <si>
    <t>охрана тепловых узлов</t>
  </si>
  <si>
    <t>статья ремонта</t>
  </si>
  <si>
    <t>тариф</t>
  </si>
  <si>
    <t>периодичность</t>
  </si>
  <si>
    <t>в течение года</t>
  </si>
  <si>
    <t>Ремонт внутридомового инженерного оборудования</t>
  </si>
  <si>
    <t>Ремонт конструктивных элементов дома</t>
  </si>
  <si>
    <t>ед. изм.</t>
  </si>
  <si>
    <t>Эксплуатация здания и оборудования (Работы, необходимые для надлежащего содержания инженерно-технического оборудования и конструктивных элементов дома). Подготовка дома к сезонной эксплуатации</t>
  </si>
  <si>
    <t>работ и услуг по содержанию и ремонту общего имущества собственников помещений в многоквартирном доме, Иркутский район, р. П. Маркова, м-он Березовый, дом  35-41, 62, 74-93,104-111</t>
  </si>
  <si>
    <t xml:space="preserve">Итого с учетом вознаграждения управляющей компании </t>
  </si>
  <si>
    <t>обязательных работ и услуг по содержанию и ремонту общего имущества собственников помещений в многоквартирном доме (дома со 138 по 171)</t>
  </si>
  <si>
    <r>
      <t>Наименование работ и услуг</t>
    </r>
    <r>
      <rPr>
        <sz val="9"/>
        <rFont val="Times New Roman"/>
        <family val="1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</si>
  <si>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</si>
  <si>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</si>
  <si>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</si>
  <si>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</si>
  <si>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</si>
  <si>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</si>
  <si>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</si>
  <si>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</si>
  <si>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</si>
  <si>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</si>
  <si>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КОЛОННЫ,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</si>
  <si>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</si>
  <si>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6.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</si>
  <si>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</si>
  <si>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</si>
  <si>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7.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</si>
  <si>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</si>
  <si>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8. ЛЕСТНИЦЫ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</si>
  <si>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</si>
  <si>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9.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</si>
  <si>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</si>
  <si>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</si>
  <si>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</si>
  <si>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11.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</si>
  <si>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</si>
  <si>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</si>
  <si>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</si>
  <si>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13.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</si>
  <si>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</si>
  <si>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</si>
  <si>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 ВЕНТИЛЯЦИЯ, ДЫМОУДАЛЕНИЕ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</si>
  <si>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</si>
  <si>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17. ИНДИВИДУАЛЬНЫЕ ТЕПЛОВЫЕ ПУНКТЫ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</si>
  <si>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8"/>
        <rFont val="Times New Roman"/>
        <family val="1"/>
      </rPr>
      <t>; гидравлические и тепловые испытания оборудования тепловых пунктов.</t>
    </r>
  </si>
  <si>
    <t>18. СИСТЕМЫ ВОДОСНАБЖЕНИЯ (ХОЛОДНОГО И ГОРЯЧЕГО),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</si>
  <si>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</si>
  <si>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</si>
  <si>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19. СОДЕРЖАНИЕ ТЕПЛОСНАБЖЕНИЯ (ОТОПЛЕНИЕ, ГВС)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</si>
  <si>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</si>
  <si>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20. СОДЕРЖАНИЕ ЭЛЕКТРОСНАБЖЕНИЯ, РАДИО И ТЕЛЕКОММУНИКАЦИОННОГО ОБОРУДОВАНИЯ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</si>
  <si>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</si>
  <si>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</si>
  <si>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</si>
  <si>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</si>
  <si>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</si>
  <si>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24.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</si>
  <si>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</si>
  <si>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>по мере необходимости. Начало работ не позднее 3 часов после начала снегопада</t>
  </si>
  <si>
    <t xml:space="preserve">25. В теплый период года: </t>
  </si>
  <si>
    <t>подметание и уборка придомовой территории - 2 раза внеделю</t>
  </si>
  <si>
    <t>очистка от мусора и промывка урн, уборка контейнерных площадок - по мере заполнения</t>
  </si>
  <si>
    <t>уборка и выкашивание газонов - 2 раза в летний период</t>
  </si>
  <si>
    <t>очистка металлической решетки и приямка - по мере необходимости</t>
  </si>
  <si>
    <r>
      <t>26.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</si>
  <si>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согласно договору по графику вывоза</t>
  </si>
  <si>
    <t>27.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</si>
  <si>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</si>
  <si>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</si>
  <si>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</si>
  <si>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Управленческие расходы</t>
  </si>
  <si>
    <t>ВСЕГО</t>
  </si>
  <si>
    <t>Стоимость на 1 м2 площади квартиры в месяц</t>
  </si>
  <si>
    <t>работ и услуг по содержанию и ремонту общего имущества собственников помещений в многоквартирном доме, Иркутский район, р. П. Маркова, м-он Березовый, дом   122-137</t>
  </si>
  <si>
    <t>Наименование работ и услуг</t>
  </si>
  <si>
    <t>Стоимость на 1 м2 жилой площади в месяц</t>
  </si>
  <si>
    <t>- фундамент</t>
  </si>
  <si>
    <t>- стены</t>
  </si>
  <si>
    <t>- перкрытия</t>
  </si>
  <si>
    <t>- крыши</t>
  </si>
  <si>
    <t>- лестницы</t>
  </si>
  <si>
    <t>- фасад</t>
  </si>
  <si>
    <t>- перегородки</t>
  </si>
  <si>
    <t>- внутренняя отделка мест общего пользования</t>
  </si>
  <si>
    <t>- полы</t>
  </si>
  <si>
    <t>- окна, двери</t>
  </si>
  <si>
    <t>- вентиляция</t>
  </si>
  <si>
    <t>- тепловые пункты</t>
  </si>
  <si>
    <t>- система водоснабжения, водоотведения, теплоснабжения</t>
  </si>
  <si>
    <t>- содержание электросетей</t>
  </si>
  <si>
    <t>Санитарное содержание мест общего пользования– уборка подъездов</t>
  </si>
  <si>
    <t>Содержание земельного участка 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дома.</t>
  </si>
  <si>
    <t xml:space="preserve">- складирование и транспортировка твердых бытовых отходов </t>
  </si>
  <si>
    <t>- аварийно - диспетчерское обслуживание</t>
  </si>
  <si>
    <t xml:space="preserve">*при наличии общедомового прибора учета электроэнергии, учет потребленной электроэнергии ведется на основании фактического потребления электроэнергии. </t>
  </si>
  <si>
    <t>Вознаграждение управляющей компании составляет 10 процентов от суммы средств собранной за содержание многоквартирного дома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</si>
</sst>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64"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trike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13" fillId="0" borderId="17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2" fontId="5" fillId="0" borderId="0" xfId="0" applyNumberFormat="1" applyFont="1" applyAlignment="1">
      <alignment/>
    </xf>
    <xf numFmtId="4" fontId="5" fillId="33" borderId="17" xfId="0" applyNumberFormat="1" applyFont="1" applyFill="1" applyBorder="1" applyAlignment="1" applyProtection="1">
      <alignment vertical="center"/>
      <protection hidden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4" fontId="5" fillId="33" borderId="17" xfId="0" applyNumberFormat="1" applyFont="1" applyFill="1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/>
    </xf>
    <xf numFmtId="4" fontId="13" fillId="33" borderId="17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2" fontId="5" fillId="0" borderId="17" xfId="0" applyNumberFormat="1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 vertical="center"/>
      <protection hidden="1"/>
    </xf>
    <xf numFmtId="2" fontId="13" fillId="0" borderId="17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9" fillId="0" borderId="0" xfId="0" applyFont="1" applyAlignment="1">
      <alignment wrapText="1"/>
    </xf>
    <xf numFmtId="0" fontId="14" fillId="0" borderId="30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15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7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2" fontId="14" fillId="0" borderId="31" xfId="0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18" fillId="0" borderId="32" xfId="0" applyFont="1" applyFill="1" applyBorder="1" applyAlignment="1">
      <alignment horizontal="justify"/>
    </xf>
    <xf numFmtId="0" fontId="0" fillId="0" borderId="0" xfId="0" applyFont="1" applyBorder="1" applyAlignment="1">
      <alignment/>
    </xf>
    <xf numFmtId="0" fontId="2" fillId="0" borderId="33" xfId="0" applyFont="1" applyFill="1" applyBorder="1" applyAlignment="1">
      <alignment wrapText="1"/>
    </xf>
    <xf numFmtId="2" fontId="2" fillId="0" borderId="34" xfId="0" applyNumberFormat="1" applyFont="1" applyFill="1" applyBorder="1" applyAlignment="1">
      <alignment wrapText="1"/>
    </xf>
    <xf numFmtId="2" fontId="2" fillId="0" borderId="33" xfId="0" applyNumberFormat="1" applyFont="1" applyFill="1" applyBorder="1" applyAlignment="1">
      <alignment wrapText="1"/>
    </xf>
    <xf numFmtId="0" fontId="17" fillId="0" borderId="34" xfId="0" applyFont="1" applyFill="1" applyBorder="1" applyAlignment="1">
      <alignment/>
    </xf>
    <xf numFmtId="43" fontId="2" fillId="0" borderId="35" xfId="0" applyNumberFormat="1" applyFont="1" applyFill="1" applyBorder="1" applyAlignment="1">
      <alignment horizontal="justify"/>
    </xf>
    <xf numFmtId="2" fontId="2" fillId="0" borderId="35" xfId="0" applyNumberFormat="1" applyFont="1" applyFill="1" applyBorder="1" applyAlignment="1">
      <alignment wrapText="1"/>
    </xf>
    <xf numFmtId="2" fontId="2" fillId="0" borderId="36" xfId="0" applyNumberFormat="1" applyFont="1" applyFill="1" applyBorder="1" applyAlignment="1">
      <alignment wrapText="1"/>
    </xf>
    <xf numFmtId="43" fontId="2" fillId="0" borderId="35" xfId="0" applyNumberFormat="1" applyFont="1" applyFill="1" applyBorder="1" applyAlignment="1">
      <alignment wrapText="1"/>
    </xf>
    <xf numFmtId="0" fontId="18" fillId="0" borderId="13" xfId="0" applyFont="1" applyFill="1" applyBorder="1" applyAlignment="1">
      <alignment horizontal="justify"/>
    </xf>
    <xf numFmtId="0" fontId="17" fillId="0" borderId="32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2" fontId="2" fillId="0" borderId="37" xfId="0" applyNumberFormat="1" applyFont="1" applyFill="1" applyBorder="1" applyAlignment="1">
      <alignment wrapText="1"/>
    </xf>
    <xf numFmtId="0" fontId="17" fillId="0" borderId="34" xfId="0" applyFont="1" applyFill="1" applyBorder="1" applyAlignment="1">
      <alignment wrapText="1"/>
    </xf>
    <xf numFmtId="2" fontId="2" fillId="0" borderId="33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2" fontId="14" fillId="0" borderId="35" xfId="0" applyNumberFormat="1" applyFont="1" applyFill="1" applyBorder="1" applyAlignment="1">
      <alignment/>
    </xf>
    <xf numFmtId="2" fontId="14" fillId="0" borderId="36" xfId="0" applyNumberFormat="1" applyFont="1" applyFill="1" applyBorder="1" applyAlignment="1">
      <alignment/>
    </xf>
    <xf numFmtId="2" fontId="9" fillId="0" borderId="0" xfId="0" applyNumberFormat="1" applyFont="1" applyAlignment="1">
      <alignment wrapText="1"/>
    </xf>
    <xf numFmtId="0" fontId="13" fillId="0" borderId="17" xfId="0" applyFont="1" applyFill="1" applyBorder="1" applyAlignment="1">
      <alignment wrapText="1"/>
    </xf>
    <xf numFmtId="2" fontId="13" fillId="0" borderId="17" xfId="0" applyNumberFormat="1" applyFont="1" applyFill="1" applyBorder="1" applyAlignment="1">
      <alignment wrapText="1"/>
    </xf>
    <xf numFmtId="0" fontId="2" fillId="0" borderId="32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34" xfId="0" applyFont="1" applyFill="1" applyBorder="1" applyAlignment="1">
      <alignment horizontal="justify"/>
    </xf>
    <xf numFmtId="43" fontId="2" fillId="0" borderId="0" xfId="0" applyNumberFormat="1" applyFont="1" applyFill="1" applyBorder="1" applyAlignment="1">
      <alignment horizontal="justify"/>
    </xf>
    <xf numFmtId="2" fontId="10" fillId="0" borderId="0" xfId="0" applyNumberFormat="1" applyFont="1" applyFill="1" applyBorder="1" applyAlignment="1">
      <alignment/>
    </xf>
    <xf numFmtId="0" fontId="9" fillId="0" borderId="37" xfId="0" applyFont="1" applyFill="1" applyBorder="1" applyAlignment="1">
      <alignment wrapText="1"/>
    </xf>
    <xf numFmtId="43" fontId="2" fillId="0" borderId="30" xfId="0" applyNumberFormat="1" applyFont="1" applyFill="1" applyBorder="1" applyAlignment="1">
      <alignment horizontal="justify"/>
    </xf>
    <xf numFmtId="2" fontId="10" fillId="0" borderId="30" xfId="0" applyNumberFormat="1" applyFont="1" applyFill="1" applyBorder="1" applyAlignment="1">
      <alignment/>
    </xf>
    <xf numFmtId="0" fontId="9" fillId="0" borderId="38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7" fillId="0" borderId="16" xfId="0" applyFont="1" applyFill="1" applyBorder="1" applyAlignment="1">
      <alignment vertical="top"/>
    </xf>
    <xf numFmtId="2" fontId="9" fillId="0" borderId="17" xfId="0" applyNumberFormat="1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2" fontId="2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14" fillId="0" borderId="33" xfId="0" applyNumberFormat="1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justify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justify"/>
    </xf>
    <xf numFmtId="0" fontId="17" fillId="0" borderId="34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justify"/>
    </xf>
    <xf numFmtId="0" fontId="18" fillId="0" borderId="0" xfId="0" applyFont="1" applyFill="1" applyBorder="1" applyAlignment="1">
      <alignment horizontal="justify"/>
    </xf>
    <xf numFmtId="0" fontId="18" fillId="0" borderId="37" xfId="0" applyFont="1" applyFill="1" applyBorder="1" applyAlignment="1">
      <alignment horizontal="justify"/>
    </xf>
    <xf numFmtId="0" fontId="18" fillId="0" borderId="13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justify" wrapText="1"/>
    </xf>
    <xf numFmtId="0" fontId="18" fillId="0" borderId="0" xfId="0" applyFont="1" applyFill="1" applyBorder="1" applyAlignment="1">
      <alignment horizontal="justify" wrapText="1"/>
    </xf>
    <xf numFmtId="0" fontId="18" fillId="0" borderId="37" xfId="0" applyFont="1" applyFill="1" applyBorder="1" applyAlignment="1">
      <alignment horizontal="justify" wrapText="1"/>
    </xf>
    <xf numFmtId="0" fontId="18" fillId="0" borderId="13" xfId="0" applyFont="1" applyFill="1" applyBorder="1" applyAlignment="1">
      <alignment horizontal="justify"/>
    </xf>
    <xf numFmtId="0" fontId="18" fillId="0" borderId="30" xfId="0" applyFont="1" applyFill="1" applyBorder="1" applyAlignment="1">
      <alignment horizontal="justify"/>
    </xf>
    <xf numFmtId="0" fontId="18" fillId="0" borderId="38" xfId="0" applyFont="1" applyFill="1" applyBorder="1" applyAlignment="1">
      <alignment horizontal="justify"/>
    </xf>
    <xf numFmtId="0" fontId="18" fillId="0" borderId="32" xfId="0" applyFont="1" applyFill="1" applyBorder="1" applyAlignment="1">
      <alignment horizontal="left" wrapText="1" indent="1"/>
    </xf>
    <xf numFmtId="0" fontId="18" fillId="0" borderId="0" xfId="0" applyFont="1" applyFill="1" applyBorder="1" applyAlignment="1">
      <alignment horizontal="left" wrapText="1" indent="1"/>
    </xf>
    <xf numFmtId="0" fontId="18" fillId="0" borderId="37" xfId="0" applyFont="1" applyFill="1" applyBorder="1" applyAlignment="1">
      <alignment horizontal="left" wrapText="1" indent="1"/>
    </xf>
    <xf numFmtId="0" fontId="18" fillId="0" borderId="32" xfId="0" applyNumberFormat="1" applyFont="1" applyFill="1" applyBorder="1" applyAlignment="1">
      <alignment horizontal="left" wrapText="1" indent="1"/>
    </xf>
    <xf numFmtId="0" fontId="18" fillId="0" borderId="0" xfId="0" applyNumberFormat="1" applyFont="1" applyFill="1" applyBorder="1" applyAlignment="1">
      <alignment horizontal="left" wrapText="1" indent="1"/>
    </xf>
    <xf numFmtId="0" fontId="18" fillId="0" borderId="37" xfId="0" applyNumberFormat="1" applyFont="1" applyFill="1" applyBorder="1" applyAlignment="1">
      <alignment horizontal="left" wrapText="1" indent="1"/>
    </xf>
    <xf numFmtId="0" fontId="11" fillId="0" borderId="45" xfId="0" applyFont="1" applyBorder="1" applyAlignment="1">
      <alignment/>
    </xf>
    <xf numFmtId="0" fontId="11" fillId="0" borderId="17" xfId="0" applyFont="1" applyBorder="1" applyAlignment="1">
      <alignment/>
    </xf>
    <xf numFmtId="0" fontId="58" fillId="0" borderId="20" xfId="0" applyFont="1" applyBorder="1" applyAlignment="1">
      <alignment horizontal="center" vertical="top" wrapText="1"/>
    </xf>
    <xf numFmtId="0" fontId="59" fillId="0" borderId="4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0" fillId="0" borderId="10" xfId="0" applyFont="1" applyBorder="1" applyAlignment="1">
      <alignment wrapText="1"/>
    </xf>
    <xf numFmtId="0" fontId="59" fillId="0" borderId="39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59" fillId="0" borderId="46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47" xfId="0" applyFont="1" applyBorder="1" applyAlignment="1">
      <alignment horizontal="center"/>
    </xf>
    <xf numFmtId="0" fontId="62" fillId="0" borderId="10" xfId="0" applyFont="1" applyBorder="1" applyAlignment="1">
      <alignment wrapText="1"/>
    </xf>
    <xf numFmtId="0" fontId="62" fillId="0" borderId="39" xfId="0" applyFont="1" applyBorder="1" applyAlignment="1">
      <alignment wrapText="1"/>
    </xf>
    <xf numFmtId="0" fontId="62" fillId="0" borderId="46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59" fillId="0" borderId="44" xfId="0" applyFont="1" applyBorder="1" applyAlignment="1">
      <alignment horizontal="center" wrapText="1"/>
    </xf>
    <xf numFmtId="0" fontId="63" fillId="0" borderId="10" xfId="0" applyFont="1" applyBorder="1" applyAlignment="1">
      <alignment vertical="top"/>
    </xf>
    <xf numFmtId="0" fontId="59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justify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4;&#1072;%20&#1089;&#1076;&#1072;&#1085;&#1085;&#1099;&#1077;%20&#1074;%20&#1084;&#1072;&#1077;%202015%20&#1075;\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&#1056;&#1072;&#1073;&#1086;&#1095;&#1080;&#1081;%20&#1089;&#1090;&#1086;&#1083;\&#1050;&#1054;&#1053;&#1050;&#1059;&#1056;&#1057;%20&#1041;&#1045;&#1056;&#1045;&#1047;&#1050;&#1040;\&#1088;&#1072;&#1089;&#1095;&#1077;&#1090;%20&#1090;&#1072;&#1088;&#1080;&#1092;&#1086;&#1074;\&#1040;&#1042;&#1057;%20-%203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1"/>
      <sheetName val="расчет-жилье"/>
      <sheetName val="ТБО"/>
      <sheetName val="уборка подъездов"/>
      <sheetName val="уборка территории"/>
      <sheetName val="освещение"/>
      <sheetName val="дезинсекция"/>
      <sheetName val="электросети"/>
      <sheetName val="численность ВДИО"/>
      <sheetName val="численность КЭЗ"/>
      <sheetName val="содержание ВДИО"/>
      <sheetName val="содержание КЭЗ"/>
      <sheetName val="материалы ВДИО"/>
      <sheetName val="материалы КЭЗ"/>
      <sheetName val="ремонт ВДИО"/>
      <sheetName val="ремонт КЭЗ"/>
      <sheetName val="расходы компании"/>
      <sheetName val="Лист20"/>
    </sheetNames>
    <sheetDataSet>
      <sheetData sheetId="3">
        <row r="15">
          <cell r="F15">
            <v>3.5384480023216316</v>
          </cell>
        </row>
        <row r="24">
          <cell r="D24">
            <v>18.43321700391734</v>
          </cell>
        </row>
        <row r="26">
          <cell r="D26">
            <v>22.447306615878343</v>
          </cell>
        </row>
      </sheetData>
      <sheetData sheetId="4">
        <row r="9">
          <cell r="G9">
            <v>4.094193203104094</v>
          </cell>
        </row>
      </sheetData>
      <sheetData sheetId="5">
        <row r="44">
          <cell r="F44">
            <v>1.7161297856319426</v>
          </cell>
        </row>
      </sheetData>
      <sheetData sheetId="6">
        <row r="112">
          <cell r="F112">
            <v>1.6915871763866406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енность АУП"/>
      <sheetName val="численность текущ проф"/>
      <sheetName val="ФОТ 2760"/>
      <sheetName val="ФОТ 3200"/>
      <sheetName val="спецодежда"/>
      <sheetName val="транспорт"/>
      <sheetName val="ВСЕГО"/>
      <sheetName val="Лист10"/>
      <sheetName val="Лист11"/>
      <sheetName val="Лист12"/>
      <sheetName val="Лист13"/>
      <sheetName val="Лист2"/>
      <sheetName val="Лист3"/>
    </sheetNames>
    <sheetDataSet>
      <sheetData sheetId="6">
        <row r="45">
          <cell r="C45">
            <v>1.2482693397755387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25">
      <selection activeCell="C12" sqref="C12"/>
    </sheetView>
  </sheetViews>
  <sheetFormatPr defaultColWidth="9.00390625" defaultRowHeight="12.75"/>
  <cols>
    <col min="1" max="1" width="53.625" style="0" customWidth="1"/>
    <col min="2" max="2" width="22.75390625" style="0" customWidth="1"/>
    <col min="3" max="3" width="28.875" style="0" customWidth="1"/>
  </cols>
  <sheetData>
    <row r="1" spans="1:3" ht="12.75" customHeight="1">
      <c r="A1" s="130" t="s">
        <v>0</v>
      </c>
      <c r="B1" s="130"/>
      <c r="C1" s="130"/>
    </row>
    <row r="2" spans="1:3" ht="35.25" customHeight="1" thickBot="1">
      <c r="A2" s="131" t="s">
        <v>1</v>
      </c>
      <c r="B2" s="131"/>
      <c r="C2" s="131"/>
    </row>
    <row r="3" spans="1:3" ht="26.25" thickBot="1">
      <c r="A3" s="1" t="s">
        <v>2</v>
      </c>
      <c r="B3" s="2" t="s">
        <v>3</v>
      </c>
      <c r="C3" s="2" t="s">
        <v>4</v>
      </c>
    </row>
    <row r="4" spans="1:3" ht="47.25" customHeight="1" thickBot="1">
      <c r="A4" s="132" t="s">
        <v>5</v>
      </c>
      <c r="B4" s="133"/>
      <c r="C4" s="134"/>
    </row>
    <row r="5" spans="1:3" ht="21.75" customHeight="1" thickBot="1">
      <c r="A5" s="49" t="s">
        <v>6</v>
      </c>
      <c r="B5" s="127" t="s">
        <v>7</v>
      </c>
      <c r="C5" s="48">
        <v>0.11</v>
      </c>
    </row>
    <row r="6" spans="1:3" ht="21.75" customHeight="1" thickBot="1">
      <c r="A6" s="49" t="s">
        <v>8</v>
      </c>
      <c r="B6" s="128"/>
      <c r="C6" s="48">
        <v>0.23</v>
      </c>
    </row>
    <row r="7" spans="1:3" ht="28.5" customHeight="1" thickBot="1">
      <c r="A7" s="3" t="s">
        <v>9</v>
      </c>
      <c r="B7" s="128"/>
      <c r="C7" s="48">
        <v>0.45</v>
      </c>
    </row>
    <row r="8" spans="1:3" ht="32.25" customHeight="1" thickBot="1">
      <c r="A8" s="3" t="s">
        <v>10</v>
      </c>
      <c r="B8" s="128"/>
      <c r="C8" s="48">
        <v>0.1</v>
      </c>
    </row>
    <row r="9" spans="1:3" ht="29.25" customHeight="1" thickBot="1">
      <c r="A9" s="3" t="s">
        <v>11</v>
      </c>
      <c r="B9" s="128"/>
      <c r="C9" s="48">
        <v>0.1</v>
      </c>
    </row>
    <row r="10" spans="1:3" ht="32.25" customHeight="1" thickBot="1">
      <c r="A10" s="3" t="s">
        <v>12</v>
      </c>
      <c r="B10" s="128"/>
      <c r="C10" s="48">
        <v>0.06</v>
      </c>
    </row>
    <row r="11" spans="1:3" ht="28.5" customHeight="1" thickBot="1">
      <c r="A11" s="3" t="s">
        <v>13</v>
      </c>
      <c r="B11" s="128"/>
      <c r="C11" s="48">
        <v>0.91</v>
      </c>
    </row>
    <row r="12" spans="1:3" ht="31.5" customHeight="1" thickBot="1">
      <c r="A12" s="3" t="s">
        <v>14</v>
      </c>
      <c r="B12" s="128"/>
      <c r="C12" s="48">
        <v>0.21</v>
      </c>
    </row>
    <row r="13" spans="1:3" ht="30" customHeight="1" thickBot="1">
      <c r="A13" s="3" t="s">
        <v>15</v>
      </c>
      <c r="B13" s="128"/>
      <c r="C13" s="48">
        <v>1.37</v>
      </c>
    </row>
    <row r="14" spans="1:3" ht="31.5" customHeight="1" thickBot="1">
      <c r="A14" s="3" t="s">
        <v>16</v>
      </c>
      <c r="B14" s="128"/>
      <c r="C14" s="48">
        <v>0.04</v>
      </c>
    </row>
    <row r="15" spans="1:3" ht="80.25" customHeight="1" thickBot="1">
      <c r="A15" s="3" t="s">
        <v>17</v>
      </c>
      <c r="B15" s="128"/>
      <c r="C15" s="48">
        <v>0.65</v>
      </c>
    </row>
    <row r="16" spans="1:3" ht="57" customHeight="1" thickBot="1">
      <c r="A16" s="3" t="s">
        <v>18</v>
      </c>
      <c r="B16" s="128"/>
      <c r="C16" s="48">
        <v>0.12</v>
      </c>
    </row>
    <row r="17" spans="1:3" ht="49.5" customHeight="1" thickBot="1">
      <c r="A17" s="3" t="s">
        <v>19</v>
      </c>
      <c r="B17" s="129"/>
      <c r="C17" s="48">
        <v>0.21</v>
      </c>
    </row>
    <row r="18" spans="1:3" ht="30" customHeight="1" thickBot="1">
      <c r="A18" s="124" t="s">
        <v>20</v>
      </c>
      <c r="B18" s="125"/>
      <c r="C18" s="126"/>
    </row>
    <row r="19" spans="1:3" ht="33" customHeight="1" thickBot="1">
      <c r="A19" s="3" t="s">
        <v>21</v>
      </c>
      <c r="B19" s="127" t="s">
        <v>22</v>
      </c>
      <c r="C19" s="48">
        <v>0.7</v>
      </c>
    </row>
    <row r="20" spans="1:3" ht="46.5" customHeight="1" thickBot="1">
      <c r="A20" s="3" t="s">
        <v>23</v>
      </c>
      <c r="B20" s="128"/>
      <c r="C20" s="48">
        <v>0.47</v>
      </c>
    </row>
    <row r="21" spans="1:3" ht="44.25" customHeight="1" thickBot="1">
      <c r="A21" s="3" t="s">
        <v>24</v>
      </c>
      <c r="B21" s="128"/>
      <c r="C21" s="48">
        <v>1.17</v>
      </c>
    </row>
    <row r="22" spans="1:3" ht="39" customHeight="1" thickBot="1">
      <c r="A22" s="3" t="s">
        <v>25</v>
      </c>
      <c r="B22" s="128"/>
      <c r="C22" s="48">
        <v>2.35</v>
      </c>
    </row>
    <row r="23" spans="1:3" ht="49.5" customHeight="1" thickBot="1">
      <c r="A23" s="3" t="s">
        <v>26</v>
      </c>
      <c r="B23" s="129"/>
      <c r="C23" s="48">
        <v>1.14</v>
      </c>
    </row>
    <row r="24" spans="1:3" ht="24" customHeight="1" thickBot="1">
      <c r="A24" s="124" t="s">
        <v>27</v>
      </c>
      <c r="B24" s="125"/>
      <c r="C24" s="126"/>
    </row>
    <row r="25" spans="1:3" ht="30.75" customHeight="1" thickBot="1">
      <c r="A25" s="3" t="s">
        <v>28</v>
      </c>
      <c r="B25" s="48" t="s">
        <v>29</v>
      </c>
      <c r="C25" s="48">
        <v>1.84</v>
      </c>
    </row>
    <row r="26" spans="1:3" ht="69" customHeight="1" thickBot="1">
      <c r="A26" s="3" t="s">
        <v>30</v>
      </c>
      <c r="B26" s="48" t="s">
        <v>29</v>
      </c>
      <c r="C26" s="48">
        <v>2.61</v>
      </c>
    </row>
    <row r="27" spans="1:3" ht="30" customHeight="1" thickBot="1">
      <c r="A27" s="3" t="s">
        <v>31</v>
      </c>
      <c r="B27" s="48" t="s">
        <v>29</v>
      </c>
      <c r="C27" s="48">
        <v>1.85</v>
      </c>
    </row>
    <row r="28" spans="1:3" ht="30" customHeight="1" thickBot="1">
      <c r="A28" s="3" t="s">
        <v>32</v>
      </c>
      <c r="B28" s="48" t="s">
        <v>33</v>
      </c>
      <c r="C28" s="48">
        <v>1.88</v>
      </c>
    </row>
    <row r="29" spans="1:3" ht="63.75" customHeight="1" thickBot="1">
      <c r="A29" s="3" t="s">
        <v>34</v>
      </c>
      <c r="B29" s="48" t="s">
        <v>35</v>
      </c>
      <c r="C29" s="48">
        <v>0.95</v>
      </c>
    </row>
    <row r="30" spans="1:3" ht="51.75" thickBot="1">
      <c r="A30" s="3" t="s">
        <v>36</v>
      </c>
      <c r="B30" s="48" t="s">
        <v>37</v>
      </c>
      <c r="C30" s="48">
        <v>0.72</v>
      </c>
    </row>
    <row r="31" spans="1:3" ht="13.5" thickBot="1">
      <c r="A31" s="20" t="s">
        <v>38</v>
      </c>
      <c r="B31" s="21"/>
      <c r="C31" s="22">
        <v>20.24</v>
      </c>
    </row>
  </sheetData>
  <sheetProtection/>
  <mergeCells count="7">
    <mergeCell ref="A18:C18"/>
    <mergeCell ref="B19:B23"/>
    <mergeCell ref="A24:C24"/>
    <mergeCell ref="A1:C1"/>
    <mergeCell ref="A2:C2"/>
    <mergeCell ref="A4:C4"/>
    <mergeCell ref="B5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2.75390625" style="0" customWidth="1"/>
    <col min="4" max="4" width="8.875" style="0" customWidth="1"/>
    <col min="5" max="5" width="36.00390625" style="0" customWidth="1"/>
    <col min="6" max="6" width="9.375" style="0" customWidth="1"/>
    <col min="9" max="9" width="1.75390625" style="0" customWidth="1"/>
    <col min="11" max="11" width="6.75390625" style="0" customWidth="1"/>
  </cols>
  <sheetData>
    <row r="1" spans="1:11" ht="17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53.25" customHeight="1">
      <c r="A2" s="150" t="s">
        <v>72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5.5" customHeight="1">
      <c r="A3" s="155" t="s">
        <v>39</v>
      </c>
      <c r="B3" s="155"/>
      <c r="C3" s="155" t="s">
        <v>67</v>
      </c>
      <c r="D3" s="155"/>
      <c r="E3" s="155"/>
      <c r="F3" s="47" t="s">
        <v>93</v>
      </c>
      <c r="G3" s="155" t="s">
        <v>41</v>
      </c>
      <c r="H3" s="155"/>
      <c r="I3" s="155"/>
      <c r="J3" s="155" t="s">
        <v>42</v>
      </c>
      <c r="K3" s="155"/>
    </row>
    <row r="4" spans="1:11" ht="18" customHeight="1">
      <c r="A4" s="145">
        <v>1</v>
      </c>
      <c r="B4" s="145"/>
      <c r="C4" s="152" t="s">
        <v>43</v>
      </c>
      <c r="D4" s="152"/>
      <c r="E4" s="152"/>
      <c r="F4" s="59" t="s">
        <v>76</v>
      </c>
      <c r="G4" s="154" t="s">
        <v>33</v>
      </c>
      <c r="H4" s="154"/>
      <c r="I4" s="154"/>
      <c r="J4" s="145">
        <v>0.003</v>
      </c>
      <c r="K4" s="145"/>
    </row>
    <row r="5" spans="1:11" ht="13.5" customHeight="1">
      <c r="A5" s="145">
        <v>2</v>
      </c>
      <c r="B5" s="145"/>
      <c r="C5" s="152" t="s">
        <v>44</v>
      </c>
      <c r="D5" s="152"/>
      <c r="E5" s="152"/>
      <c r="F5" s="59" t="s">
        <v>76</v>
      </c>
      <c r="G5" s="154" t="s">
        <v>33</v>
      </c>
      <c r="H5" s="154"/>
      <c r="I5" s="154"/>
      <c r="J5" s="145">
        <v>2.6</v>
      </c>
      <c r="K5" s="145"/>
    </row>
    <row r="6" spans="1:11" ht="13.5" customHeight="1">
      <c r="A6" s="145">
        <v>3</v>
      </c>
      <c r="B6" s="145"/>
      <c r="C6" s="152" t="s">
        <v>45</v>
      </c>
      <c r="D6" s="152"/>
      <c r="E6" s="152"/>
      <c r="F6" s="59" t="s">
        <v>76</v>
      </c>
      <c r="G6" s="154" t="s">
        <v>37</v>
      </c>
      <c r="H6" s="154"/>
      <c r="I6" s="154"/>
      <c r="J6" s="145">
        <v>2.11</v>
      </c>
      <c r="K6" s="145"/>
    </row>
    <row r="7" spans="1:11" ht="13.5" customHeight="1">
      <c r="A7" s="145">
        <v>4</v>
      </c>
      <c r="B7" s="145"/>
      <c r="C7" s="152" t="s">
        <v>46</v>
      </c>
      <c r="D7" s="152"/>
      <c r="E7" s="152"/>
      <c r="F7" s="59" t="s">
        <v>76</v>
      </c>
      <c r="G7" s="154" t="s">
        <v>47</v>
      </c>
      <c r="H7" s="154"/>
      <c r="I7" s="154"/>
      <c r="J7" s="145">
        <v>1.36</v>
      </c>
      <c r="K7" s="145"/>
    </row>
    <row r="8" spans="1:11" ht="13.5" customHeight="1">
      <c r="A8" s="145">
        <v>5</v>
      </c>
      <c r="B8" s="145"/>
      <c r="C8" s="152" t="s">
        <v>48</v>
      </c>
      <c r="D8" s="152"/>
      <c r="E8" s="152"/>
      <c r="F8" s="59" t="s">
        <v>76</v>
      </c>
      <c r="G8" s="154" t="s">
        <v>49</v>
      </c>
      <c r="H8" s="154"/>
      <c r="I8" s="154"/>
      <c r="J8" s="145">
        <v>2.34</v>
      </c>
      <c r="K8" s="145"/>
    </row>
    <row r="9" spans="1:11" ht="15.75" customHeight="1">
      <c r="A9" s="145">
        <v>6</v>
      </c>
      <c r="B9" s="145"/>
      <c r="C9" s="152" t="s">
        <v>50</v>
      </c>
      <c r="D9" s="152"/>
      <c r="E9" s="152"/>
      <c r="F9" s="59" t="s">
        <v>76</v>
      </c>
      <c r="G9" s="154" t="s">
        <v>33</v>
      </c>
      <c r="H9" s="154"/>
      <c r="I9" s="154"/>
      <c r="J9" s="145">
        <v>1.03</v>
      </c>
      <c r="K9" s="145"/>
    </row>
    <row r="10" spans="1:11" ht="13.5" customHeight="1">
      <c r="A10" s="145">
        <v>7</v>
      </c>
      <c r="B10" s="145"/>
      <c r="C10" s="152" t="s">
        <v>51</v>
      </c>
      <c r="D10" s="152"/>
      <c r="E10" s="152"/>
      <c r="F10" s="59" t="s">
        <v>76</v>
      </c>
      <c r="G10" s="154" t="s">
        <v>52</v>
      </c>
      <c r="H10" s="154"/>
      <c r="I10" s="154"/>
      <c r="J10" s="145">
        <v>0.89</v>
      </c>
      <c r="K10" s="145"/>
    </row>
    <row r="11" spans="1:11" ht="13.5" customHeight="1">
      <c r="A11" s="145">
        <v>8</v>
      </c>
      <c r="B11" s="145"/>
      <c r="C11" s="152" t="s">
        <v>53</v>
      </c>
      <c r="D11" s="152"/>
      <c r="E11" s="152"/>
      <c r="F11" s="59" t="s">
        <v>76</v>
      </c>
      <c r="G11" s="154" t="s">
        <v>54</v>
      </c>
      <c r="H11" s="154"/>
      <c r="I11" s="154"/>
      <c r="J11" s="145">
        <v>0.07</v>
      </c>
      <c r="K11" s="145"/>
    </row>
    <row r="12" spans="1:11" ht="13.5" customHeight="1">
      <c r="A12" s="145">
        <v>9</v>
      </c>
      <c r="B12" s="145"/>
      <c r="C12" s="152" t="s">
        <v>55</v>
      </c>
      <c r="D12" s="152"/>
      <c r="E12" s="152"/>
      <c r="F12" s="59" t="s">
        <v>76</v>
      </c>
      <c r="G12" s="154" t="s">
        <v>37</v>
      </c>
      <c r="H12" s="154"/>
      <c r="I12" s="154"/>
      <c r="J12" s="145">
        <v>0.42</v>
      </c>
      <c r="K12" s="145"/>
    </row>
    <row r="13" spans="1:11" ht="16.5" customHeight="1">
      <c r="A13" s="145">
        <v>10</v>
      </c>
      <c r="B13" s="145"/>
      <c r="C13" s="152" t="s">
        <v>56</v>
      </c>
      <c r="D13" s="152"/>
      <c r="E13" s="152"/>
      <c r="F13" s="59" t="s">
        <v>76</v>
      </c>
      <c r="G13" s="154" t="s">
        <v>52</v>
      </c>
      <c r="H13" s="154"/>
      <c r="I13" s="154"/>
      <c r="J13" s="145">
        <v>0</v>
      </c>
      <c r="K13" s="145"/>
    </row>
    <row r="14" spans="1:11" ht="13.5" customHeight="1">
      <c r="A14" s="145">
        <v>11</v>
      </c>
      <c r="B14" s="145"/>
      <c r="C14" s="152" t="s">
        <v>57</v>
      </c>
      <c r="D14" s="152"/>
      <c r="E14" s="152"/>
      <c r="F14" s="59" t="s">
        <v>76</v>
      </c>
      <c r="G14" s="154"/>
      <c r="H14" s="154"/>
      <c r="I14" s="154"/>
      <c r="J14" s="145">
        <v>2.54</v>
      </c>
      <c r="K14" s="145"/>
    </row>
    <row r="15" spans="1:11" ht="27" customHeight="1">
      <c r="A15" s="151">
        <v>12</v>
      </c>
      <c r="B15" s="151"/>
      <c r="C15" s="152" t="s">
        <v>58</v>
      </c>
      <c r="D15" s="152"/>
      <c r="E15" s="152"/>
      <c r="F15" s="60" t="s">
        <v>76</v>
      </c>
      <c r="G15" s="153" t="s">
        <v>52</v>
      </c>
      <c r="H15" s="153"/>
      <c r="I15" s="153"/>
      <c r="J15" s="147">
        <v>3.03</v>
      </c>
      <c r="K15" s="147"/>
    </row>
    <row r="16" spans="1:11" ht="29.25" customHeight="1">
      <c r="A16" s="151"/>
      <c r="B16" s="151"/>
      <c r="C16" s="135" t="s">
        <v>59</v>
      </c>
      <c r="D16" s="136"/>
      <c r="E16" s="137"/>
      <c r="F16" s="60" t="s">
        <v>76</v>
      </c>
      <c r="G16" s="153"/>
      <c r="H16" s="153"/>
      <c r="I16" s="153"/>
      <c r="J16" s="147">
        <v>1.18</v>
      </c>
      <c r="K16" s="147"/>
    </row>
    <row r="17" spans="1:11" ht="30" customHeight="1">
      <c r="A17" s="151"/>
      <c r="B17" s="151"/>
      <c r="C17" s="135" t="s">
        <v>60</v>
      </c>
      <c r="D17" s="136"/>
      <c r="E17" s="137"/>
      <c r="F17" s="60" t="s">
        <v>76</v>
      </c>
      <c r="G17" s="153"/>
      <c r="H17" s="153"/>
      <c r="I17" s="153"/>
      <c r="J17" s="147">
        <v>1.46</v>
      </c>
      <c r="K17" s="147"/>
    </row>
    <row r="18" spans="1:11" ht="39.75" customHeight="1">
      <c r="A18" s="151"/>
      <c r="B18" s="151"/>
      <c r="C18" s="135" t="s">
        <v>61</v>
      </c>
      <c r="D18" s="136"/>
      <c r="E18" s="137"/>
      <c r="F18" s="60" t="s">
        <v>76</v>
      </c>
      <c r="G18" s="153"/>
      <c r="H18" s="153"/>
      <c r="I18" s="153"/>
      <c r="J18" s="147">
        <v>0.39</v>
      </c>
      <c r="K18" s="147"/>
    </row>
    <row r="19" spans="1:11" ht="15.75">
      <c r="A19" s="58" t="s">
        <v>62</v>
      </c>
      <c r="B19" s="68"/>
      <c r="C19" s="69"/>
      <c r="D19" s="69"/>
      <c r="E19" s="70"/>
      <c r="F19" s="59" t="s">
        <v>76</v>
      </c>
      <c r="G19" s="148"/>
      <c r="H19" s="148"/>
      <c r="I19" s="148"/>
      <c r="J19" s="148">
        <v>16.39</v>
      </c>
      <c r="K19" s="148"/>
    </row>
    <row r="20" spans="1:11" ht="15.7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4"/>
    </row>
    <row r="21" spans="1:11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4"/>
    </row>
    <row r="22" spans="1:12" ht="24.75" customHeight="1">
      <c r="A22" s="150" t="s">
        <v>63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6"/>
    </row>
    <row r="23" spans="1:11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4"/>
    </row>
    <row r="24" spans="1:11" ht="15.75" customHeight="1">
      <c r="A24" s="146" t="s">
        <v>39</v>
      </c>
      <c r="B24" s="146"/>
      <c r="C24" s="138" t="s">
        <v>64</v>
      </c>
      <c r="D24" s="138"/>
      <c r="E24" s="138"/>
      <c r="F24" s="65" t="s">
        <v>93</v>
      </c>
      <c r="G24" s="138" t="s">
        <v>89</v>
      </c>
      <c r="H24" s="138"/>
      <c r="I24" s="138"/>
      <c r="J24" s="138" t="s">
        <v>42</v>
      </c>
      <c r="K24" s="138"/>
    </row>
    <row r="25" spans="1:11" ht="15.75" customHeight="1">
      <c r="A25" s="145">
        <v>1</v>
      </c>
      <c r="B25" s="145"/>
      <c r="C25" s="66" t="s">
        <v>65</v>
      </c>
      <c r="D25" s="66"/>
      <c r="E25" s="66"/>
      <c r="F25" s="60" t="s">
        <v>76</v>
      </c>
      <c r="G25" s="139" t="s">
        <v>90</v>
      </c>
      <c r="H25" s="140"/>
      <c r="I25" s="141"/>
      <c r="J25" s="145">
        <v>1.54</v>
      </c>
      <c r="K25" s="145"/>
    </row>
    <row r="26" spans="1:11" ht="15.75" customHeight="1">
      <c r="A26" s="145">
        <v>2</v>
      </c>
      <c r="B26" s="145"/>
      <c r="C26" s="66" t="s">
        <v>66</v>
      </c>
      <c r="D26" s="63"/>
      <c r="E26" s="64"/>
      <c r="F26" s="60" t="s">
        <v>76</v>
      </c>
      <c r="G26" s="139" t="s">
        <v>90</v>
      </c>
      <c r="H26" s="140"/>
      <c r="I26" s="141"/>
      <c r="J26" s="145">
        <v>3.11</v>
      </c>
      <c r="K26" s="145"/>
    </row>
    <row r="27" spans="1:11" ht="15.75" customHeight="1">
      <c r="A27" s="138"/>
      <c r="B27" s="138"/>
      <c r="C27" s="67" t="s">
        <v>62</v>
      </c>
      <c r="D27" s="61"/>
      <c r="E27" s="62"/>
      <c r="F27" s="60" t="s">
        <v>76</v>
      </c>
      <c r="G27" s="142"/>
      <c r="H27" s="143"/>
      <c r="I27" s="144"/>
      <c r="J27" s="138">
        <v>4.65</v>
      </c>
      <c r="K27" s="138"/>
    </row>
  </sheetData>
  <sheetProtection/>
  <mergeCells count="77">
    <mergeCell ref="A1:K1"/>
    <mergeCell ref="A3:B3"/>
    <mergeCell ref="C3:E3"/>
    <mergeCell ref="G3:I3"/>
    <mergeCell ref="J3:K3"/>
    <mergeCell ref="A2:K2"/>
    <mergeCell ref="A5:B5"/>
    <mergeCell ref="C5:E5"/>
    <mergeCell ref="G5:I5"/>
    <mergeCell ref="J5:K5"/>
    <mergeCell ref="A4:B4"/>
    <mergeCell ref="C4:E4"/>
    <mergeCell ref="G4:I4"/>
    <mergeCell ref="J4:K4"/>
    <mergeCell ref="A7:B7"/>
    <mergeCell ref="C7:E7"/>
    <mergeCell ref="G7:I7"/>
    <mergeCell ref="J7:K7"/>
    <mergeCell ref="A6:B6"/>
    <mergeCell ref="C6:E6"/>
    <mergeCell ref="G6:I6"/>
    <mergeCell ref="J6:K6"/>
    <mergeCell ref="A9:B9"/>
    <mergeCell ref="C9:E9"/>
    <mergeCell ref="G9:I9"/>
    <mergeCell ref="J9:K9"/>
    <mergeCell ref="A8:B8"/>
    <mergeCell ref="C8:E8"/>
    <mergeCell ref="G8:I8"/>
    <mergeCell ref="J8:K8"/>
    <mergeCell ref="A11:B11"/>
    <mergeCell ref="C11:E11"/>
    <mergeCell ref="G11:I11"/>
    <mergeCell ref="J11:K11"/>
    <mergeCell ref="A10:B10"/>
    <mergeCell ref="C10:E10"/>
    <mergeCell ref="G10:I10"/>
    <mergeCell ref="J10:K10"/>
    <mergeCell ref="A13:B13"/>
    <mergeCell ref="C13:E13"/>
    <mergeCell ref="G13:I13"/>
    <mergeCell ref="J13:K13"/>
    <mergeCell ref="A12:B12"/>
    <mergeCell ref="C12:E12"/>
    <mergeCell ref="G12:I12"/>
    <mergeCell ref="J12:K12"/>
    <mergeCell ref="J15:K15"/>
    <mergeCell ref="J16:K16"/>
    <mergeCell ref="J17:K17"/>
    <mergeCell ref="A14:B14"/>
    <mergeCell ref="C14:E14"/>
    <mergeCell ref="G14:I14"/>
    <mergeCell ref="J14:K14"/>
    <mergeCell ref="C16:E16"/>
    <mergeCell ref="C17:E17"/>
    <mergeCell ref="A24:B24"/>
    <mergeCell ref="J24:K24"/>
    <mergeCell ref="J18:K18"/>
    <mergeCell ref="J19:K19"/>
    <mergeCell ref="A20:J20"/>
    <mergeCell ref="A22:K22"/>
    <mergeCell ref="A15:B18"/>
    <mergeCell ref="G19:I19"/>
    <mergeCell ref="C15:E15"/>
    <mergeCell ref="G15:I18"/>
    <mergeCell ref="A25:B25"/>
    <mergeCell ref="A26:B26"/>
    <mergeCell ref="A27:B27"/>
    <mergeCell ref="J25:K25"/>
    <mergeCell ref="J26:K26"/>
    <mergeCell ref="J27:K27"/>
    <mergeCell ref="C18:E18"/>
    <mergeCell ref="G24:I24"/>
    <mergeCell ref="C24:E24"/>
    <mergeCell ref="G26:I26"/>
    <mergeCell ref="G27:I27"/>
    <mergeCell ref="G25:I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9" sqref="D19"/>
    </sheetView>
  </sheetViews>
  <sheetFormatPr defaultColWidth="8.875" defaultRowHeight="12.75"/>
  <cols>
    <col min="1" max="1" width="3.125" style="25" customWidth="1"/>
    <col min="2" max="2" width="53.25390625" style="25" customWidth="1"/>
    <col min="3" max="3" width="10.00390625" style="36" customWidth="1"/>
    <col min="4" max="4" width="17.00390625" style="36" customWidth="1"/>
    <col min="5" max="5" width="14.625" style="36" customWidth="1"/>
    <col min="6" max="6" width="8.875" style="25" customWidth="1"/>
    <col min="7" max="7" width="8.75390625" style="25" hidden="1" customWidth="1"/>
    <col min="8" max="16384" width="8.875" style="25" customWidth="1"/>
  </cols>
  <sheetData>
    <row r="1" spans="1:10" ht="12.75" customHeight="1">
      <c r="A1" s="130" t="s">
        <v>0</v>
      </c>
      <c r="B1" s="130"/>
      <c r="C1" s="130"/>
      <c r="D1" s="130"/>
      <c r="E1" s="130"/>
      <c r="F1" s="18"/>
      <c r="G1" s="18"/>
      <c r="H1" s="18"/>
      <c r="I1" s="18"/>
      <c r="J1" s="18"/>
    </row>
    <row r="2" spans="1:10" ht="30" customHeight="1">
      <c r="A2" s="150" t="s">
        <v>95</v>
      </c>
      <c r="B2" s="150"/>
      <c r="C2" s="150"/>
      <c r="D2" s="150"/>
      <c r="E2" s="150"/>
      <c r="F2" s="19"/>
      <c r="G2" s="19"/>
      <c r="H2" s="19"/>
      <c r="I2" s="19"/>
      <c r="J2" s="19"/>
    </row>
    <row r="3" spans="1:5" ht="12">
      <c r="A3" s="23"/>
      <c r="B3" s="23"/>
      <c r="C3" s="24"/>
      <c r="D3" s="24"/>
      <c r="E3" s="24"/>
    </row>
    <row r="4" spans="1:5" ht="34.5" customHeight="1">
      <c r="A4" s="26" t="s">
        <v>73</v>
      </c>
      <c r="B4" s="47" t="s">
        <v>67</v>
      </c>
      <c r="C4" s="47" t="s">
        <v>93</v>
      </c>
      <c r="D4" s="47" t="s">
        <v>89</v>
      </c>
      <c r="E4" s="26" t="s">
        <v>75</v>
      </c>
    </row>
    <row r="5" spans="1:7" ht="12">
      <c r="A5" s="27">
        <v>1</v>
      </c>
      <c r="B5" s="29" t="s">
        <v>77</v>
      </c>
      <c r="C5" s="27" t="s">
        <v>76</v>
      </c>
      <c r="D5" s="27" t="s">
        <v>37</v>
      </c>
      <c r="E5" s="37">
        <v>2.38</v>
      </c>
      <c r="G5" s="28">
        <v>12.62</v>
      </c>
    </row>
    <row r="6" spans="1:7" ht="12">
      <c r="A6" s="27">
        <v>2</v>
      </c>
      <c r="B6" s="29" t="s">
        <v>78</v>
      </c>
      <c r="C6" s="27" t="s">
        <v>76</v>
      </c>
      <c r="D6" s="30"/>
      <c r="E6" s="37"/>
      <c r="G6" s="28"/>
    </row>
    <row r="7" spans="1:7" ht="12">
      <c r="A7" s="27">
        <v>3</v>
      </c>
      <c r="B7" s="29" t="s">
        <v>79</v>
      </c>
      <c r="C7" s="27" t="s">
        <v>76</v>
      </c>
      <c r="D7" s="27" t="s">
        <v>33</v>
      </c>
      <c r="E7" s="37">
        <v>4.82</v>
      </c>
      <c r="G7" s="28">
        <v>15.55</v>
      </c>
    </row>
    <row r="8" spans="1:7" ht="12">
      <c r="A8" s="27">
        <v>4</v>
      </c>
      <c r="B8" s="29" t="s">
        <v>80</v>
      </c>
      <c r="C8" s="27" t="s">
        <v>76</v>
      </c>
      <c r="D8" s="31" t="s">
        <v>81</v>
      </c>
      <c r="E8" s="37">
        <v>2.29</v>
      </c>
      <c r="G8" s="28">
        <v>11.46</v>
      </c>
    </row>
    <row r="9" spans="1:7" ht="12">
      <c r="A9" s="27">
        <v>5</v>
      </c>
      <c r="B9" s="29" t="s">
        <v>82</v>
      </c>
      <c r="C9" s="27" t="s">
        <v>76</v>
      </c>
      <c r="D9" s="30" t="s">
        <v>83</v>
      </c>
      <c r="E9" s="37">
        <v>3.4</v>
      </c>
      <c r="G9" s="28">
        <v>13.98</v>
      </c>
    </row>
    <row r="10" spans="1:7" ht="12">
      <c r="A10" s="27">
        <v>6</v>
      </c>
      <c r="B10" s="29" t="s">
        <v>84</v>
      </c>
      <c r="C10" s="27" t="s">
        <v>76</v>
      </c>
      <c r="D10" s="30" t="s">
        <v>83</v>
      </c>
      <c r="E10" s="37">
        <v>2.61</v>
      </c>
      <c r="G10" s="28">
        <v>8.12</v>
      </c>
    </row>
    <row r="11" spans="1:7" ht="48">
      <c r="A11" s="33">
        <v>7</v>
      </c>
      <c r="B11" s="32" t="s">
        <v>94</v>
      </c>
      <c r="C11" s="33" t="s">
        <v>76</v>
      </c>
      <c r="D11" s="33" t="s">
        <v>81</v>
      </c>
      <c r="E11" s="38">
        <v>4.64</v>
      </c>
      <c r="G11" s="28">
        <v>18.14</v>
      </c>
    </row>
    <row r="12" spans="1:7" ht="12">
      <c r="A12" s="27">
        <v>8</v>
      </c>
      <c r="B12" s="29" t="s">
        <v>85</v>
      </c>
      <c r="C12" s="27" t="s">
        <v>76</v>
      </c>
      <c r="D12" s="27" t="s">
        <v>83</v>
      </c>
      <c r="E12" s="37">
        <v>0.1</v>
      </c>
      <c r="F12" s="34"/>
      <c r="G12" s="28">
        <v>0.41</v>
      </c>
    </row>
    <row r="13" spans="1:7" ht="12">
      <c r="A13" s="27">
        <v>9</v>
      </c>
      <c r="B13" s="29" t="s">
        <v>86</v>
      </c>
      <c r="C13" s="27" t="s">
        <v>76</v>
      </c>
      <c r="D13" s="27" t="s">
        <v>37</v>
      </c>
      <c r="E13" s="37">
        <v>0.43</v>
      </c>
      <c r="G13" s="28">
        <v>2.52</v>
      </c>
    </row>
    <row r="14" spans="1:7" ht="12">
      <c r="A14" s="27"/>
      <c r="B14" s="35" t="s">
        <v>38</v>
      </c>
      <c r="C14" s="27" t="s">
        <v>76</v>
      </c>
      <c r="D14" s="27"/>
      <c r="E14" s="39">
        <f>E13+E12+E11+E10+E9+E8+E7+E6+E5</f>
        <v>20.669999999999998</v>
      </c>
      <c r="F14" s="34"/>
      <c r="G14" s="28" t="e">
        <f>G13+G12+G11+G10+G9+G8+G7+G6+G5+#REF!+#REF!</f>
        <v>#REF!</v>
      </c>
    </row>
    <row r="15" ht="12.75"/>
    <row r="16" spans="1:10" ht="12.75" customHeight="1">
      <c r="A16" s="150" t="s">
        <v>63</v>
      </c>
      <c r="B16" s="150"/>
      <c r="C16" s="150"/>
      <c r="D16" s="150"/>
      <c r="E16" s="150"/>
      <c r="F16" s="19"/>
      <c r="G16" s="19"/>
      <c r="H16" s="19"/>
      <c r="I16" s="19"/>
      <c r="J16" s="19"/>
    </row>
    <row r="17" spans="1:5" ht="12">
      <c r="A17" s="43"/>
      <c r="B17" s="44"/>
      <c r="C17" s="45"/>
      <c r="D17" s="45"/>
      <c r="E17" s="46"/>
    </row>
    <row r="18" spans="1:5" ht="12">
      <c r="A18" s="41"/>
      <c r="B18" s="30" t="s">
        <v>87</v>
      </c>
      <c r="C18" s="30" t="s">
        <v>74</v>
      </c>
      <c r="D18" s="30" t="s">
        <v>89</v>
      </c>
      <c r="E18" s="42" t="s">
        <v>88</v>
      </c>
    </row>
    <row r="19" spans="1:5" ht="12">
      <c r="A19" s="30">
        <v>10</v>
      </c>
      <c r="B19" s="41" t="s">
        <v>91</v>
      </c>
      <c r="C19" s="30" t="s">
        <v>76</v>
      </c>
      <c r="D19" s="30" t="s">
        <v>90</v>
      </c>
      <c r="E19" s="42">
        <v>2.09</v>
      </c>
    </row>
    <row r="20" spans="1:5" ht="12">
      <c r="A20" s="30">
        <v>11</v>
      </c>
      <c r="B20" s="41" t="s">
        <v>92</v>
      </c>
      <c r="C20" s="30" t="s">
        <v>76</v>
      </c>
      <c r="D20" s="30" t="s">
        <v>90</v>
      </c>
      <c r="E20" s="42">
        <v>3.99</v>
      </c>
    </row>
    <row r="21" spans="1:5" ht="12">
      <c r="A21" s="30"/>
      <c r="B21" s="41" t="s">
        <v>38</v>
      </c>
      <c r="C21" s="30"/>
      <c r="D21" s="30"/>
      <c r="E21" s="42">
        <v>6.08</v>
      </c>
    </row>
    <row r="22" ht="12">
      <c r="E22" s="40"/>
    </row>
    <row r="23" ht="12">
      <c r="E23" s="40"/>
    </row>
  </sheetData>
  <sheetProtection/>
  <mergeCells count="3">
    <mergeCell ref="A1:E1"/>
    <mergeCell ref="A16:E16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6">
      <selection activeCell="F64" sqref="F64"/>
    </sheetView>
  </sheetViews>
  <sheetFormatPr defaultColWidth="9.00390625" defaultRowHeight="12.75"/>
  <cols>
    <col min="1" max="1" width="94.375" style="71" customWidth="1"/>
    <col min="2" max="2" width="10.75390625" style="122" hidden="1" customWidth="1"/>
    <col min="3" max="3" width="12.875" style="71" hidden="1" customWidth="1"/>
    <col min="4" max="4" width="16.00390625" style="71" customWidth="1"/>
    <col min="5" max="5" width="25.125" style="71" customWidth="1"/>
    <col min="6" max="6" width="59.25390625" style="71" customWidth="1"/>
    <col min="7" max="16384" width="9.125" style="71" customWidth="1"/>
  </cols>
  <sheetData>
    <row r="1" spans="1:4" ht="28.5" customHeight="1">
      <c r="A1" s="156" t="s">
        <v>0</v>
      </c>
      <c r="B1" s="156"/>
      <c r="C1" s="156"/>
      <c r="D1" s="156"/>
    </row>
    <row r="2" spans="1:4" ht="50.25" customHeight="1">
      <c r="A2" s="157" t="s">
        <v>97</v>
      </c>
      <c r="B2" s="157"/>
      <c r="C2" s="157"/>
      <c r="D2" s="157"/>
    </row>
    <row r="3" spans="1:4" ht="15.75" customHeight="1">
      <c r="A3" s="72"/>
      <c r="B3" s="72"/>
      <c r="C3" s="73"/>
      <c r="D3" s="72"/>
    </row>
    <row r="4" spans="1:4" s="77" customFormat="1" ht="38.25" customHeight="1">
      <c r="A4" s="74" t="s">
        <v>98</v>
      </c>
      <c r="B4" s="75" t="s">
        <v>99</v>
      </c>
      <c r="C4" s="76" t="s">
        <v>100</v>
      </c>
      <c r="D4" s="76" t="s">
        <v>160</v>
      </c>
    </row>
    <row r="5" spans="1:4" ht="47.25" customHeight="1">
      <c r="A5" s="78" t="s">
        <v>101</v>
      </c>
      <c r="B5" s="79">
        <f>D5*2171.6*12</f>
        <v>146239.71314112423</v>
      </c>
      <c r="C5" s="80"/>
      <c r="D5" s="81">
        <f>'[1]расчет-жилье'!D26:E26*0.25</f>
        <v>5.611826653969586</v>
      </c>
    </row>
    <row r="6" spans="1:4" ht="28.5" customHeight="1">
      <c r="A6" s="158" t="s">
        <v>102</v>
      </c>
      <c r="B6" s="158"/>
      <c r="C6" s="158"/>
      <c r="D6" s="158"/>
    </row>
    <row r="7" spans="1:4" ht="13.5" customHeight="1">
      <c r="A7" s="159" t="s">
        <v>103</v>
      </c>
      <c r="B7" s="160"/>
      <c r="C7" s="160"/>
      <c r="D7" s="161"/>
    </row>
    <row r="8" spans="1:4" ht="53.25" customHeight="1">
      <c r="A8" s="162" t="s">
        <v>104</v>
      </c>
      <c r="B8" s="163"/>
      <c r="C8" s="163"/>
      <c r="D8" s="164"/>
    </row>
    <row r="9" spans="1:4" ht="13.5" customHeight="1">
      <c r="A9" s="159" t="s">
        <v>105</v>
      </c>
      <c r="B9" s="160"/>
      <c r="C9" s="160"/>
      <c r="D9" s="161"/>
    </row>
    <row r="10" spans="1:4" ht="96.75" customHeight="1">
      <c r="A10" s="162" t="s">
        <v>106</v>
      </c>
      <c r="B10" s="163"/>
      <c r="C10" s="163"/>
      <c r="D10" s="164"/>
    </row>
    <row r="11" spans="1:4" ht="13.5" customHeight="1">
      <c r="A11" s="159" t="s">
        <v>107</v>
      </c>
      <c r="B11" s="160"/>
      <c r="C11" s="160"/>
      <c r="D11" s="161"/>
    </row>
    <row r="12" spans="1:4" ht="63" customHeight="1">
      <c r="A12" s="162" t="s">
        <v>108</v>
      </c>
      <c r="B12" s="163"/>
      <c r="C12" s="163"/>
      <c r="D12" s="164"/>
    </row>
    <row r="13" spans="1:4" ht="17.25" customHeight="1">
      <c r="A13" s="159" t="s">
        <v>109</v>
      </c>
      <c r="B13" s="160"/>
      <c r="C13" s="160"/>
      <c r="D13" s="161"/>
    </row>
    <row r="14" spans="1:4" ht="46.5" customHeight="1">
      <c r="A14" s="162" t="s">
        <v>110</v>
      </c>
      <c r="B14" s="163"/>
      <c r="C14" s="163"/>
      <c r="D14" s="164"/>
    </row>
    <row r="15" spans="1:4" ht="13.5" customHeight="1">
      <c r="A15" s="159" t="s">
        <v>111</v>
      </c>
      <c r="B15" s="160"/>
      <c r="C15" s="160"/>
      <c r="D15" s="161"/>
    </row>
    <row r="16" spans="1:4" ht="46.5" customHeight="1">
      <c r="A16" s="162" t="s">
        <v>112</v>
      </c>
      <c r="B16" s="163"/>
      <c r="C16" s="163"/>
      <c r="D16" s="164"/>
    </row>
    <row r="17" spans="1:4" ht="12.75" customHeight="1">
      <c r="A17" s="165" t="s">
        <v>113</v>
      </c>
      <c r="B17" s="166"/>
      <c r="C17" s="166"/>
      <c r="D17" s="167"/>
    </row>
    <row r="18" spans="1:4" ht="13.5" customHeight="1">
      <c r="A18" s="159" t="s">
        <v>114</v>
      </c>
      <c r="B18" s="160"/>
      <c r="C18" s="160"/>
      <c r="D18" s="161"/>
    </row>
    <row r="19" spans="1:4" ht="109.5" customHeight="1">
      <c r="A19" s="162" t="s">
        <v>115</v>
      </c>
      <c r="B19" s="163"/>
      <c r="C19" s="163"/>
      <c r="D19" s="164"/>
    </row>
    <row r="20" spans="1:4" ht="13.5" customHeight="1">
      <c r="A20" s="159" t="s">
        <v>116</v>
      </c>
      <c r="B20" s="160"/>
      <c r="C20" s="160"/>
      <c r="D20" s="161"/>
    </row>
    <row r="21" spans="1:4" ht="54" customHeight="1">
      <c r="A21" s="162" t="s">
        <v>117</v>
      </c>
      <c r="B21" s="163"/>
      <c r="C21" s="163"/>
      <c r="D21" s="164"/>
    </row>
    <row r="22" spans="1:4" ht="13.5" customHeight="1">
      <c r="A22" s="159" t="s">
        <v>118</v>
      </c>
      <c r="B22" s="160"/>
      <c r="C22" s="160"/>
      <c r="D22" s="161"/>
    </row>
    <row r="23" spans="1:7" ht="66" customHeight="1">
      <c r="A23" s="162" t="s">
        <v>119</v>
      </c>
      <c r="B23" s="163"/>
      <c r="C23" s="163"/>
      <c r="D23" s="164"/>
      <c r="F23" s="83"/>
      <c r="G23" s="83"/>
    </row>
    <row r="24" spans="1:4" ht="13.5" customHeight="1">
      <c r="A24" s="159" t="s">
        <v>120</v>
      </c>
      <c r="B24" s="160"/>
      <c r="C24" s="160"/>
      <c r="D24" s="161"/>
    </row>
    <row r="25" spans="1:4" ht="43.5" customHeight="1">
      <c r="A25" s="162" t="s">
        <v>121</v>
      </c>
      <c r="B25" s="163"/>
      <c r="C25" s="163"/>
      <c r="D25" s="164"/>
    </row>
    <row r="26" spans="1:4" ht="13.5" customHeight="1">
      <c r="A26" s="159" t="s">
        <v>122</v>
      </c>
      <c r="B26" s="160"/>
      <c r="C26" s="160"/>
      <c r="D26" s="161"/>
    </row>
    <row r="27" spans="1:4" ht="22.5" customHeight="1">
      <c r="A27" s="162" t="s">
        <v>123</v>
      </c>
      <c r="B27" s="163"/>
      <c r="C27" s="163"/>
      <c r="D27" s="164"/>
    </row>
    <row r="28" spans="1:4" ht="13.5" customHeight="1">
      <c r="A28" s="159" t="s">
        <v>124</v>
      </c>
      <c r="B28" s="160"/>
      <c r="C28" s="160"/>
      <c r="D28" s="161"/>
    </row>
    <row r="29" spans="1:4" ht="24" customHeight="1">
      <c r="A29" s="162" t="s">
        <v>125</v>
      </c>
      <c r="B29" s="163"/>
      <c r="C29" s="163"/>
      <c r="D29" s="164"/>
    </row>
    <row r="30" spans="1:4" ht="13.5" customHeight="1">
      <c r="A30" s="159" t="s">
        <v>126</v>
      </c>
      <c r="B30" s="160"/>
      <c r="C30" s="160"/>
      <c r="D30" s="161"/>
    </row>
    <row r="31" spans="1:4" ht="42.75" customHeight="1">
      <c r="A31" s="162" t="s">
        <v>127</v>
      </c>
      <c r="B31" s="163"/>
      <c r="C31" s="163"/>
      <c r="D31" s="164"/>
    </row>
    <row r="32" spans="1:4" ht="39.75" customHeight="1">
      <c r="A32" s="84" t="s">
        <v>128</v>
      </c>
      <c r="B32" s="85">
        <f>D32*2171.6*12</f>
        <v>212297.84631922055</v>
      </c>
      <c r="C32" s="85"/>
      <c r="D32" s="86">
        <f>'[1]расчет-жилье'!F15+('[1]расчет-жилье'!D24:E24*0.25)</f>
        <v>8.146752253300967</v>
      </c>
    </row>
    <row r="33" spans="1:4" ht="13.5" customHeight="1">
      <c r="A33" s="87" t="s">
        <v>129</v>
      </c>
      <c r="B33" s="88"/>
      <c r="C33" s="89"/>
      <c r="D33" s="90"/>
    </row>
    <row r="34" spans="1:4" ht="57.75" customHeight="1">
      <c r="A34" s="168" t="s">
        <v>130</v>
      </c>
      <c r="B34" s="169"/>
      <c r="C34" s="169"/>
      <c r="D34" s="170"/>
    </row>
    <row r="35" spans="1:4" ht="21.75" customHeight="1">
      <c r="A35" s="162" t="s">
        <v>113</v>
      </c>
      <c r="B35" s="163"/>
      <c r="C35" s="163"/>
      <c r="D35" s="164"/>
    </row>
    <row r="36" spans="1:4" ht="13.5" customHeight="1">
      <c r="A36" s="87" t="s">
        <v>131</v>
      </c>
      <c r="B36" s="91"/>
      <c r="C36" s="89"/>
      <c r="D36" s="90"/>
    </row>
    <row r="37" spans="1:4" ht="44.25" customHeight="1">
      <c r="A37" s="168" t="s">
        <v>132</v>
      </c>
      <c r="B37" s="169"/>
      <c r="C37" s="169"/>
      <c r="D37" s="170"/>
    </row>
    <row r="38" spans="1:4" ht="12.75" customHeight="1">
      <c r="A38" s="171" t="s">
        <v>113</v>
      </c>
      <c r="B38" s="172"/>
      <c r="C38" s="172"/>
      <c r="D38" s="173"/>
    </row>
    <row r="39" spans="1:4" ht="27" customHeight="1">
      <c r="A39" s="93" t="s">
        <v>133</v>
      </c>
      <c r="B39" s="94"/>
      <c r="C39" s="94"/>
      <c r="D39" s="95"/>
    </row>
    <row r="40" spans="1:4" ht="96" customHeight="1">
      <c r="A40" s="168" t="s">
        <v>134</v>
      </c>
      <c r="B40" s="169"/>
      <c r="C40" s="169"/>
      <c r="D40" s="170"/>
    </row>
    <row r="41" spans="1:4" ht="28.5" customHeight="1">
      <c r="A41" s="162" t="s">
        <v>135</v>
      </c>
      <c r="B41" s="163"/>
      <c r="C41" s="163"/>
      <c r="D41" s="164"/>
    </row>
    <row r="42" spans="1:4" ht="13.5" customHeight="1">
      <c r="A42" s="96" t="s">
        <v>136</v>
      </c>
      <c r="B42" s="91"/>
      <c r="C42" s="89"/>
      <c r="D42" s="90"/>
    </row>
    <row r="43" spans="1:4" ht="22.5" customHeight="1">
      <c r="A43" s="168" t="s">
        <v>137</v>
      </c>
      <c r="B43" s="169"/>
      <c r="C43" s="169"/>
      <c r="D43" s="170"/>
    </row>
    <row r="44" spans="1:4" ht="26.25" customHeight="1">
      <c r="A44" s="162" t="s">
        <v>113</v>
      </c>
      <c r="B44" s="163"/>
      <c r="C44" s="163"/>
      <c r="D44" s="164"/>
    </row>
    <row r="45" spans="1:4" ht="27" customHeight="1">
      <c r="A45" s="96" t="s">
        <v>138</v>
      </c>
      <c r="B45" s="89"/>
      <c r="C45" s="89"/>
      <c r="D45" s="90"/>
    </row>
    <row r="46" spans="1:4" ht="51" customHeight="1">
      <c r="A46" s="168" t="s">
        <v>139</v>
      </c>
      <c r="B46" s="169"/>
      <c r="C46" s="169"/>
      <c r="D46" s="170"/>
    </row>
    <row r="47" spans="1:4" ht="20.25" customHeight="1">
      <c r="A47" s="171" t="s">
        <v>140</v>
      </c>
      <c r="B47" s="172"/>
      <c r="C47" s="172"/>
      <c r="D47" s="173"/>
    </row>
    <row r="48" spans="1:5" ht="24" customHeight="1">
      <c r="A48" s="84" t="s">
        <v>141</v>
      </c>
      <c r="B48" s="97">
        <f>B49+B51+B55+B60+B62+B63</f>
        <v>228022.6777540436</v>
      </c>
      <c r="C48" s="97"/>
      <c r="D48" s="98">
        <f>D49+D51+D60+D63</f>
        <v>8.750179504898215</v>
      </c>
      <c r="E48" s="99"/>
    </row>
    <row r="49" spans="1:5" ht="25.5" customHeight="1">
      <c r="A49" s="100" t="s">
        <v>142</v>
      </c>
      <c r="B49" s="88">
        <f>D49*12*2171.6</f>
        <v>44720.96930973992</v>
      </c>
      <c r="C49" s="101"/>
      <c r="D49" s="123">
        <f>'[1]уборка подъездов'!F44</f>
        <v>1.7161297856319426</v>
      </c>
      <c r="E49" s="103"/>
    </row>
    <row r="50" spans="1:4" ht="12.75" customHeight="1">
      <c r="A50" s="168"/>
      <c r="B50" s="169"/>
      <c r="C50" s="169"/>
      <c r="D50" s="170"/>
    </row>
    <row r="51" spans="1:4" ht="48" customHeight="1">
      <c r="A51" s="104" t="s">
        <v>143</v>
      </c>
      <c r="B51" s="104">
        <f>D51*12*2171.6</f>
        <v>44081.408546894745</v>
      </c>
      <c r="C51" s="104"/>
      <c r="D51" s="105">
        <f>'[1]уборка территории'!F112</f>
        <v>1.6915871763866406</v>
      </c>
    </row>
    <row r="52" spans="1:5" ht="16.5" customHeight="1">
      <c r="A52" s="106" t="s">
        <v>144</v>
      </c>
      <c r="B52" s="107"/>
      <c r="C52" s="101"/>
      <c r="D52" s="102"/>
      <c r="E52" s="103"/>
    </row>
    <row r="53" spans="1:4" ht="42.75" customHeight="1">
      <c r="A53" s="177" t="s">
        <v>145</v>
      </c>
      <c r="B53" s="178"/>
      <c r="C53" s="178"/>
      <c r="D53" s="179"/>
    </row>
    <row r="54" spans="1:4" ht="13.5" customHeight="1">
      <c r="A54" s="168" t="s">
        <v>146</v>
      </c>
      <c r="B54" s="169"/>
      <c r="C54" s="169"/>
      <c r="D54" s="170"/>
    </row>
    <row r="55" spans="1:4" ht="16.5" customHeight="1">
      <c r="A55" s="108" t="s">
        <v>147</v>
      </c>
      <c r="B55" s="88"/>
      <c r="C55" s="101"/>
      <c r="D55" s="102"/>
    </row>
    <row r="56" spans="1:4" ht="12" customHeight="1">
      <c r="A56" s="174" t="s">
        <v>148</v>
      </c>
      <c r="B56" s="175"/>
      <c r="C56" s="175"/>
      <c r="D56" s="176"/>
    </row>
    <row r="57" spans="1:4" ht="12" customHeight="1">
      <c r="A57" s="174" t="s">
        <v>149</v>
      </c>
      <c r="B57" s="175"/>
      <c r="C57" s="175"/>
      <c r="D57" s="176"/>
    </row>
    <row r="58" spans="1:4" ht="12" customHeight="1">
      <c r="A58" s="174" t="s">
        <v>150</v>
      </c>
      <c r="B58" s="175"/>
      <c r="C58" s="175"/>
      <c r="D58" s="176"/>
    </row>
    <row r="59" spans="1:4" ht="12" customHeight="1">
      <c r="A59" s="174" t="s">
        <v>151</v>
      </c>
      <c r="B59" s="175"/>
      <c r="C59" s="175"/>
      <c r="D59" s="176"/>
    </row>
    <row r="60" spans="1:5" ht="29.25" customHeight="1">
      <c r="A60" s="108" t="s">
        <v>152</v>
      </c>
      <c r="B60" s="88">
        <f>D60*12*2171.6</f>
        <v>106691.3995183302</v>
      </c>
      <c r="C60" s="101"/>
      <c r="D60" s="123">
        <f>'[1]ТБО'!G9</f>
        <v>4.094193203104094</v>
      </c>
      <c r="E60" s="103"/>
    </row>
    <row r="61" spans="1:4" ht="12" customHeight="1">
      <c r="A61" s="82" t="s">
        <v>153</v>
      </c>
      <c r="B61" s="109"/>
      <c r="C61" s="110"/>
      <c r="D61" s="111"/>
    </row>
    <row r="62" spans="1:4" ht="27.75" customHeight="1">
      <c r="A62" s="108" t="s">
        <v>154</v>
      </c>
      <c r="B62" s="88"/>
      <c r="C62" s="101"/>
      <c r="D62" s="102"/>
    </row>
    <row r="63" spans="1:4" ht="38.25" customHeight="1">
      <c r="A63" s="108" t="s">
        <v>155</v>
      </c>
      <c r="B63" s="88">
        <f>D63*12*2171.6</f>
        <v>32528.900379078714</v>
      </c>
      <c r="C63" s="101"/>
      <c r="D63" s="123">
        <f>'[2]ВСЕГО'!$C$45</f>
        <v>1.2482693397755387</v>
      </c>
    </row>
    <row r="64" spans="1:4" ht="12.75" customHeight="1">
      <c r="A64" s="92" t="s">
        <v>156</v>
      </c>
      <c r="B64" s="112"/>
      <c r="C64" s="113"/>
      <c r="D64" s="114"/>
    </row>
    <row r="65" spans="1:5" s="117" customFormat="1" ht="12.75">
      <c r="A65" s="115" t="s">
        <v>157</v>
      </c>
      <c r="B65" s="116">
        <f>B5+B32+B48</f>
        <v>586560.2372143883</v>
      </c>
      <c r="C65" s="116"/>
      <c r="D65" s="116">
        <f>D5+D32+D48</f>
        <v>22.508758412168767</v>
      </c>
      <c r="E65" s="94"/>
    </row>
    <row r="66" spans="1:5" ht="12.75">
      <c r="A66" s="118" t="s">
        <v>158</v>
      </c>
      <c r="B66" s="79">
        <f>B65*0.1</f>
        <v>58656.02372143883</v>
      </c>
      <c r="C66" s="119"/>
      <c r="D66" s="119">
        <f>D65*0.1</f>
        <v>2.250875841216877</v>
      </c>
      <c r="E66" s="103"/>
    </row>
    <row r="67" spans="1:5" ht="12.75">
      <c r="A67" s="120" t="s">
        <v>159</v>
      </c>
      <c r="B67" s="79">
        <f>SUM(B65:B66)</f>
        <v>645216.2609358272</v>
      </c>
      <c r="C67" s="79"/>
      <c r="D67" s="79">
        <f>SUM(D65:D66)</f>
        <v>24.759634253385645</v>
      </c>
      <c r="E67" s="121"/>
    </row>
  </sheetData>
  <sheetProtection/>
  <mergeCells count="45">
    <mergeCell ref="A57:D57"/>
    <mergeCell ref="A58:D58"/>
    <mergeCell ref="A59:D59"/>
    <mergeCell ref="A46:D46"/>
    <mergeCell ref="A47:D47"/>
    <mergeCell ref="A50:D50"/>
    <mergeCell ref="A53:D53"/>
    <mergeCell ref="A54:D54"/>
    <mergeCell ref="A56:D56"/>
    <mergeCell ref="A37:D37"/>
    <mergeCell ref="A38:D38"/>
    <mergeCell ref="A40:D40"/>
    <mergeCell ref="A41:D41"/>
    <mergeCell ref="A43:D43"/>
    <mergeCell ref="A44:D44"/>
    <mergeCell ref="A28:D28"/>
    <mergeCell ref="A29:D29"/>
    <mergeCell ref="A30:D30"/>
    <mergeCell ref="A31:D31"/>
    <mergeCell ref="A34:D34"/>
    <mergeCell ref="A35:D35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D1"/>
    <mergeCell ref="A2:D2"/>
    <mergeCell ref="A6:D6"/>
    <mergeCell ref="A7:D7"/>
    <mergeCell ref="A8:D8"/>
    <mergeCell ref="A9:D9"/>
  </mergeCells>
  <printOptions/>
  <pageMargins left="0.31496062992125984" right="0.1968503937007874" top="0.4724409448818898" bottom="0.2755905511811024" header="0.31496062992125984" footer="0.31496062992125984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7.75390625" style="0" customWidth="1"/>
    <col min="2" max="2" width="45.875" style="0" customWidth="1"/>
    <col min="3" max="3" width="9.875" style="0" customWidth="1"/>
    <col min="4" max="4" width="18.875" style="0" customWidth="1"/>
    <col min="5" max="5" width="17.375" style="0" customWidth="1"/>
  </cols>
  <sheetData>
    <row r="1" spans="1:11" ht="13.5" customHeight="1">
      <c r="A1" s="130" t="s">
        <v>0</v>
      </c>
      <c r="B1" s="130"/>
      <c r="C1" s="130"/>
      <c r="D1" s="130"/>
      <c r="E1" s="130"/>
      <c r="F1" s="18"/>
      <c r="G1" s="18"/>
      <c r="H1" s="18"/>
      <c r="I1" s="18"/>
      <c r="J1" s="18"/>
      <c r="K1" s="18"/>
    </row>
    <row r="2" spans="1:11" ht="34.5" customHeight="1">
      <c r="A2" s="150" t="s">
        <v>71</v>
      </c>
      <c r="B2" s="150"/>
      <c r="C2" s="150"/>
      <c r="D2" s="150"/>
      <c r="E2" s="150"/>
      <c r="F2" s="19"/>
      <c r="G2" s="19"/>
      <c r="H2" s="19"/>
      <c r="I2" s="19"/>
      <c r="J2" s="19"/>
      <c r="K2" s="19"/>
    </row>
    <row r="3" ht="13.5" thickBot="1">
      <c r="A3" s="8"/>
    </row>
    <row r="4" spans="1:5" ht="33" customHeight="1" thickBot="1">
      <c r="A4" s="16" t="s">
        <v>39</v>
      </c>
      <c r="B4" s="16" t="s">
        <v>40</v>
      </c>
      <c r="C4" s="16" t="s">
        <v>93</v>
      </c>
      <c r="D4" s="16" t="s">
        <v>41</v>
      </c>
      <c r="E4" s="17" t="s">
        <v>42</v>
      </c>
    </row>
    <row r="5" spans="1:5" ht="30.75" customHeight="1">
      <c r="A5" s="9">
        <v>1</v>
      </c>
      <c r="B5" s="10" t="s">
        <v>68</v>
      </c>
      <c r="C5" s="51" t="s">
        <v>76</v>
      </c>
      <c r="D5" s="11" t="s">
        <v>33</v>
      </c>
      <c r="E5" s="12">
        <v>4.15</v>
      </c>
    </row>
    <row r="6" spans="1:5" ht="18" customHeight="1">
      <c r="A6" s="9">
        <v>2</v>
      </c>
      <c r="B6" s="13" t="s">
        <v>45</v>
      </c>
      <c r="C6" s="51" t="s">
        <v>76</v>
      </c>
      <c r="D6" s="14" t="s">
        <v>37</v>
      </c>
      <c r="E6" s="12">
        <v>2.31</v>
      </c>
    </row>
    <row r="7" spans="1:5" ht="18.75" customHeight="1">
      <c r="A7" s="9">
        <v>3</v>
      </c>
      <c r="B7" s="13" t="s">
        <v>46</v>
      </c>
      <c r="C7" s="51" t="s">
        <v>76</v>
      </c>
      <c r="D7" s="14" t="s">
        <v>47</v>
      </c>
      <c r="E7" s="12">
        <v>2.26</v>
      </c>
    </row>
    <row r="8" spans="1:5" ht="19.5" customHeight="1">
      <c r="A8" s="9">
        <v>4</v>
      </c>
      <c r="B8" s="13" t="s">
        <v>48</v>
      </c>
      <c r="C8" s="51" t="s">
        <v>76</v>
      </c>
      <c r="D8" s="14" t="s">
        <v>49</v>
      </c>
      <c r="E8" s="12">
        <v>2.93</v>
      </c>
    </row>
    <row r="9" spans="1:5" ht="18" customHeight="1">
      <c r="A9" s="9">
        <v>5</v>
      </c>
      <c r="B9" s="13" t="s">
        <v>50</v>
      </c>
      <c r="C9" s="51" t="s">
        <v>76</v>
      </c>
      <c r="D9" s="14" t="s">
        <v>33</v>
      </c>
      <c r="E9" s="12">
        <v>1.01</v>
      </c>
    </row>
    <row r="10" spans="1:5" ht="13.5" customHeight="1">
      <c r="A10" s="9">
        <v>6</v>
      </c>
      <c r="B10" s="13" t="s">
        <v>51</v>
      </c>
      <c r="C10" s="51" t="s">
        <v>76</v>
      </c>
      <c r="D10" s="14" t="s">
        <v>52</v>
      </c>
      <c r="E10" s="12">
        <v>0.95</v>
      </c>
    </row>
    <row r="11" spans="1:5" ht="16.5" customHeight="1">
      <c r="A11" s="9">
        <v>7</v>
      </c>
      <c r="B11" s="13" t="s">
        <v>53</v>
      </c>
      <c r="C11" s="51" t="s">
        <v>76</v>
      </c>
      <c r="D11" s="14" t="s">
        <v>54</v>
      </c>
      <c r="E11" s="12">
        <v>0.19</v>
      </c>
    </row>
    <row r="12" spans="1:5" ht="20.25" customHeight="1">
      <c r="A12" s="9">
        <v>8</v>
      </c>
      <c r="B12" s="13" t="s">
        <v>55</v>
      </c>
      <c r="C12" s="51" t="s">
        <v>76</v>
      </c>
      <c r="D12" s="14" t="s">
        <v>37</v>
      </c>
      <c r="E12" s="12">
        <v>0.37</v>
      </c>
    </row>
    <row r="13" spans="1:5" ht="41.25" customHeight="1">
      <c r="A13" s="9">
        <v>9</v>
      </c>
      <c r="B13" s="13" t="s">
        <v>69</v>
      </c>
      <c r="C13" s="51" t="s">
        <v>76</v>
      </c>
      <c r="D13" s="14" t="s">
        <v>52</v>
      </c>
      <c r="E13" s="12">
        <v>9.47</v>
      </c>
    </row>
    <row r="14" spans="1:5" ht="12.75">
      <c r="A14" s="180" t="s">
        <v>62</v>
      </c>
      <c r="B14" s="181"/>
      <c r="C14" s="181"/>
      <c r="D14" s="181"/>
      <c r="E14" s="15">
        <v>23.64</v>
      </c>
    </row>
    <row r="15" spans="1:5" ht="14.25" customHeight="1">
      <c r="A15" s="9">
        <v>10</v>
      </c>
      <c r="B15" s="13" t="s">
        <v>70</v>
      </c>
      <c r="C15" s="56" t="s">
        <v>76</v>
      </c>
      <c r="D15" s="55"/>
      <c r="E15" s="12">
        <f>E16-E14</f>
        <v>2.84</v>
      </c>
    </row>
    <row r="16" spans="1:5" ht="17.25" customHeight="1" thickBot="1">
      <c r="A16" s="52" t="s">
        <v>96</v>
      </c>
      <c r="B16" s="53"/>
      <c r="C16" s="57" t="s">
        <v>76</v>
      </c>
      <c r="D16" s="54"/>
      <c r="E16" s="50">
        <v>26.48</v>
      </c>
    </row>
    <row r="17" ht="15.75">
      <c r="A17" s="7"/>
    </row>
  </sheetData>
  <sheetProtection/>
  <mergeCells count="3">
    <mergeCell ref="A1:E1"/>
    <mergeCell ref="A2:E2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B33" sqref="B33"/>
    </sheetView>
  </sheetViews>
  <sheetFormatPr defaultColWidth="9.00390625" defaultRowHeight="12.75"/>
  <cols>
    <col min="1" max="1" width="77.00390625" style="0" customWidth="1"/>
    <col min="2" max="2" width="35.25390625" style="0" customWidth="1"/>
  </cols>
  <sheetData>
    <row r="1" spans="1:5" ht="12.75">
      <c r="A1" s="130" t="s">
        <v>0</v>
      </c>
      <c r="B1" s="130"/>
      <c r="C1" s="18"/>
      <c r="D1" s="18"/>
      <c r="E1" s="18"/>
    </row>
    <row r="2" spans="1:5" ht="29.25" customHeight="1">
      <c r="A2" s="150" t="s">
        <v>161</v>
      </c>
      <c r="B2" s="150"/>
      <c r="C2" s="19"/>
      <c r="D2" s="19"/>
      <c r="E2" s="19"/>
    </row>
    <row r="4" ht="13.5" thickBot="1"/>
    <row r="5" spans="1:3" ht="15.75" customHeight="1" thickBot="1">
      <c r="A5" s="182" t="s">
        <v>162</v>
      </c>
      <c r="B5" s="183" t="s">
        <v>163</v>
      </c>
      <c r="C5" s="184"/>
    </row>
    <row r="6" spans="1:3" ht="60" customHeight="1" thickBot="1">
      <c r="A6" s="185" t="s">
        <v>101</v>
      </c>
      <c r="B6" s="203">
        <v>4.01</v>
      </c>
      <c r="C6" s="184"/>
    </row>
    <row r="7" spans="1:3" ht="13.5" thickBot="1">
      <c r="A7" s="187" t="s">
        <v>164</v>
      </c>
      <c r="B7" s="204"/>
      <c r="C7" s="184"/>
    </row>
    <row r="8" spans="1:3" ht="13.5" thickBot="1">
      <c r="A8" s="187" t="s">
        <v>165</v>
      </c>
      <c r="B8" s="204"/>
      <c r="C8" s="184"/>
    </row>
    <row r="9" spans="1:3" ht="13.5" thickBot="1">
      <c r="A9" s="187" t="s">
        <v>166</v>
      </c>
      <c r="B9" s="204"/>
      <c r="C9" s="184"/>
    </row>
    <row r="10" spans="1:3" ht="13.5" thickBot="1">
      <c r="A10" s="187" t="s">
        <v>167</v>
      </c>
      <c r="B10" s="204"/>
      <c r="C10" s="184"/>
    </row>
    <row r="11" spans="1:3" ht="13.5" thickBot="1">
      <c r="A11" s="187" t="s">
        <v>168</v>
      </c>
      <c r="B11" s="204"/>
      <c r="C11" s="184"/>
    </row>
    <row r="12" spans="1:3" ht="13.5" thickBot="1">
      <c r="A12" s="187" t="s">
        <v>169</v>
      </c>
      <c r="B12" s="204"/>
      <c r="C12" s="184"/>
    </row>
    <row r="13" spans="1:3" ht="17.25" customHeight="1" thickBot="1">
      <c r="A13" s="187" t="s">
        <v>170</v>
      </c>
      <c r="B13" s="204"/>
      <c r="C13" s="184"/>
    </row>
    <row r="14" spans="1:3" ht="18" customHeight="1" thickBot="1">
      <c r="A14" s="187" t="s">
        <v>171</v>
      </c>
      <c r="B14" s="204"/>
      <c r="C14" s="184"/>
    </row>
    <row r="15" spans="1:3" ht="13.5" thickBot="1">
      <c r="A15" s="187" t="s">
        <v>172</v>
      </c>
      <c r="B15" s="204"/>
      <c r="C15" s="184"/>
    </row>
    <row r="16" spans="1:3" ht="13.5" thickBot="1">
      <c r="A16" s="187" t="s">
        <v>173</v>
      </c>
      <c r="B16" s="205"/>
      <c r="C16" s="184"/>
    </row>
    <row r="17" spans="1:3" ht="31.5" customHeight="1" thickBot="1">
      <c r="A17" s="185" t="s">
        <v>128</v>
      </c>
      <c r="B17" s="206">
        <v>4.92</v>
      </c>
      <c r="C17" s="184"/>
    </row>
    <row r="18" spans="1:3" ht="13.5" thickBot="1">
      <c r="A18" s="189" t="s">
        <v>174</v>
      </c>
      <c r="B18" s="207"/>
      <c r="C18" s="184"/>
    </row>
    <row r="19" spans="1:3" ht="13.5" thickBot="1">
      <c r="A19" s="189" t="s">
        <v>175</v>
      </c>
      <c r="B19" s="207"/>
      <c r="C19" s="184"/>
    </row>
    <row r="20" spans="1:3" ht="15.75" customHeight="1" thickBot="1">
      <c r="A20" s="187" t="s">
        <v>176</v>
      </c>
      <c r="B20" s="207"/>
      <c r="C20" s="184"/>
    </row>
    <row r="21" spans="1:3" ht="16.5" customHeight="1" thickBot="1">
      <c r="A21" s="187" t="s">
        <v>177</v>
      </c>
      <c r="B21" s="208"/>
      <c r="C21" s="184"/>
    </row>
    <row r="22" spans="1:3" ht="20.25" customHeight="1" thickBot="1">
      <c r="A22" s="185" t="s">
        <v>141</v>
      </c>
      <c r="B22" s="190">
        <v>11.25</v>
      </c>
      <c r="C22" s="184"/>
    </row>
    <row r="23" spans="1:3" ht="13.5" thickBot="1">
      <c r="A23" s="191" t="s">
        <v>178</v>
      </c>
      <c r="B23" s="192">
        <v>1.65</v>
      </c>
      <c r="C23" s="184"/>
    </row>
    <row r="24" spans="1:3" ht="42.75" customHeight="1" thickBot="1">
      <c r="A24" s="193" t="s">
        <v>179</v>
      </c>
      <c r="B24" s="209">
        <v>4.81</v>
      </c>
      <c r="C24" s="184"/>
    </row>
    <row r="25" spans="1:3" ht="19.5" customHeight="1">
      <c r="A25" s="194" t="s">
        <v>180</v>
      </c>
      <c r="B25" s="186">
        <v>3.54</v>
      </c>
      <c r="C25" s="184"/>
    </row>
    <row r="26" spans="1:3" ht="15.75" customHeight="1" hidden="1">
      <c r="A26" s="195"/>
      <c r="B26" s="188"/>
      <c r="C26" s="184"/>
    </row>
    <row r="27" spans="1:3" ht="13.5" thickBot="1">
      <c r="A27" s="193" t="s">
        <v>181</v>
      </c>
      <c r="B27" s="192">
        <v>1.25</v>
      </c>
      <c r="C27" s="184"/>
    </row>
    <row r="28" spans="1:3" ht="13.5" thickBot="1">
      <c r="A28" s="196" t="s">
        <v>157</v>
      </c>
      <c r="B28" s="197">
        <v>20.18</v>
      </c>
      <c r="C28" s="184"/>
    </row>
    <row r="29" spans="1:3" ht="13.5" thickBot="1">
      <c r="A29" s="198" t="s">
        <v>158</v>
      </c>
      <c r="B29" s="199">
        <v>2.02</v>
      </c>
      <c r="C29" s="184"/>
    </row>
    <row r="30" spans="1:3" ht="13.5" thickBot="1">
      <c r="A30" s="196" t="s">
        <v>159</v>
      </c>
      <c r="B30" s="200">
        <v>22.2</v>
      </c>
      <c r="C30" s="184"/>
    </row>
    <row r="31" ht="12.75">
      <c r="A31" s="201" t="s">
        <v>182</v>
      </c>
    </row>
    <row r="32" ht="12.75">
      <c r="A32" s="202"/>
    </row>
    <row r="33" ht="26.25" customHeight="1">
      <c r="A33" s="202" t="s">
        <v>183</v>
      </c>
    </row>
    <row r="34" ht="12.75">
      <c r="A34" s="202"/>
    </row>
  </sheetData>
  <sheetProtection/>
  <mergeCells count="6">
    <mergeCell ref="B17:B21"/>
    <mergeCell ref="A25:A26"/>
    <mergeCell ref="B25:B26"/>
    <mergeCell ref="A1:B1"/>
    <mergeCell ref="A2:B2"/>
    <mergeCell ref="B6:B16"/>
  </mergeCells>
  <printOptions/>
  <pageMargins left="0.31496062992125984" right="0.275590551181102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2015-10-26T03:32:40Z</cp:lastPrinted>
  <dcterms:created xsi:type="dcterms:W3CDTF">2015-03-06T00:20:58Z</dcterms:created>
  <dcterms:modified xsi:type="dcterms:W3CDTF">2015-10-26T03:32:46Z</dcterms:modified>
  <cp:category/>
  <cp:version/>
  <cp:contentType/>
  <cp:contentStatus/>
</cp:coreProperties>
</file>